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dital 16_CNPq\"/>
    </mc:Choice>
  </mc:AlternateContent>
  <xr:revisionPtr revIDLastSave="0" documentId="13_ncr:1_{787A7D71-5EA9-41CF-9E5D-E5E7C2581C20}" xr6:coauthVersionLast="47" xr6:coauthVersionMax="47" xr10:uidLastSave="{00000000-0000-0000-0000-000000000000}"/>
  <bookViews>
    <workbookView xWindow="-110" yWindow="-110" windowWidth="19420" windowHeight="10420" activeTab="1" xr2:uid="{10E4633E-BD13-4731-8A01-BA1CBD288D92}"/>
  </bookViews>
  <sheets>
    <sheet name="Planilha de cálculo" sheetId="1" r:id="rId1"/>
    <sheet name="Score-Critério 3 (SIGAA_SCBA)" sheetId="2" r:id="rId2"/>
    <sheet name="Resultado Final 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3" l="1"/>
  <c r="M10" i="1" l="1"/>
  <c r="M11" i="1"/>
  <c r="M12" i="1"/>
  <c r="M13" i="1"/>
  <c r="M9" i="1"/>
  <c r="E14" i="2"/>
  <c r="E12" i="2"/>
  <c r="D9" i="2"/>
  <c r="D13" i="2"/>
  <c r="D18" i="2"/>
  <c r="D12" i="2"/>
  <c r="D17" i="2"/>
  <c r="D14" i="2"/>
  <c r="D10" i="2"/>
  <c r="D16" i="2"/>
  <c r="D15" i="2"/>
  <c r="D11" i="2"/>
  <c r="G18" i="1"/>
  <c r="N18" i="1" s="1"/>
  <c r="B14" i="3" s="1"/>
  <c r="G11" i="1"/>
  <c r="N11" i="1" s="1"/>
  <c r="B11" i="3" s="1"/>
  <c r="G13" i="1"/>
  <c r="N13" i="1" s="1"/>
  <c r="B16" i="3" s="1"/>
  <c r="G9" i="1"/>
  <c r="N9" i="1" s="1"/>
  <c r="B15" i="3" s="1"/>
  <c r="G16" i="1"/>
  <c r="N16" i="1" s="1"/>
  <c r="B18" i="3" s="1"/>
  <c r="G12" i="1"/>
  <c r="N12" i="1" s="1"/>
  <c r="G15" i="1"/>
  <c r="N15" i="1" s="1"/>
  <c r="B13" i="3" s="1"/>
  <c r="G10" i="1"/>
  <c r="G14" i="1"/>
  <c r="N14" i="1" s="1"/>
  <c r="B17" i="3" s="1"/>
  <c r="G17" i="1"/>
  <c r="N17" i="1" s="1"/>
  <c r="B12" i="3" s="1"/>
  <c r="D10" i="1"/>
  <c r="N10" i="1" s="1"/>
  <c r="B10" i="3" s="1"/>
</calcChain>
</file>

<file path=xl/sharedStrings.xml><?xml version="1.0" encoding="utf-8"?>
<sst xmlns="http://schemas.openxmlformats.org/spreadsheetml/2006/main" count="87" uniqueCount="58">
  <si>
    <t xml:space="preserve">Programa de Pós-graduação </t>
  </si>
  <si>
    <t>PPG-Direito</t>
  </si>
  <si>
    <t>PPG-Ciência da Computação</t>
  </si>
  <si>
    <t>PPG-Ambiente, Tecnologia e Sociedade</t>
  </si>
  <si>
    <t>PPG - Administração</t>
  </si>
  <si>
    <t>PPG-Ciência e Engenharia de Materiais</t>
  </si>
  <si>
    <t>PPG-Engenharia Elétrica</t>
  </si>
  <si>
    <t>PPG-Produção Animal</t>
  </si>
  <si>
    <t>PPG-Pós-ensino</t>
  </si>
  <si>
    <t>PPG-Ecologia e Conservação</t>
  </si>
  <si>
    <t>PPG-Cognição, Tecnologias e Instituições</t>
  </si>
  <si>
    <t>Critério 1</t>
  </si>
  <si>
    <t>Peso - Critério 1</t>
  </si>
  <si>
    <t>OBSERVAÇÕES</t>
  </si>
  <si>
    <t>1º. Meio ambiente e Biodiversidade</t>
  </si>
  <si>
    <t>2º. Engenharias, Ciência de materiais, Energias renováveis e novas fontes de energia</t>
  </si>
  <si>
    <t>3º. Direito e Democracia, Ensino e Desenvolvimento social</t>
  </si>
  <si>
    <t xml:space="preserve">4º. Produção e Conservação (Animal e Vegetal) </t>
  </si>
  <si>
    <t>5º. Tecnologia da informação e Administração</t>
  </si>
  <si>
    <t>Score - Critério 1</t>
  </si>
  <si>
    <t>Ordem - Critério 1*</t>
  </si>
  <si>
    <t xml:space="preserve">* O ordenamento para scores iguais é feito pela posição na classificação (Conforme teste não paramétrico de Friedman) </t>
  </si>
  <si>
    <t>Peso - Critério 2</t>
  </si>
  <si>
    <t>Score - Critério 2</t>
  </si>
  <si>
    <t>Ordem - Critério 2*</t>
  </si>
  <si>
    <t>Peso - Critério 3</t>
  </si>
  <si>
    <t>Score - Critério 3</t>
  </si>
  <si>
    <t>Ordem - Critério 3*</t>
  </si>
  <si>
    <t>nº Bolsas*</t>
  </si>
  <si>
    <t>nº matriculados**</t>
  </si>
  <si>
    <t>* Informação retirada do SIGAA</t>
  </si>
  <si>
    <t>** Informação retirada do SCBA</t>
  </si>
  <si>
    <t>Score-Critério 3</t>
  </si>
  <si>
    <t>Ordem - Critério 3***</t>
  </si>
  <si>
    <t xml:space="preserve">*** O ordenamento para scores empatados é feito pela posição na classificação (Conforme teste não paramétrico de Friedman) </t>
  </si>
  <si>
    <t>Peso - Critério 4</t>
  </si>
  <si>
    <t>Ordem - Critério 4*</t>
  </si>
  <si>
    <t>Score - Critério 4</t>
  </si>
  <si>
    <t>Média ponderada</t>
  </si>
  <si>
    <t xml:space="preserve">Média ponderada </t>
  </si>
  <si>
    <t>Classificação*</t>
  </si>
  <si>
    <t>*Classificação após a aplicação do primeiro critério de desempate conforme o Edital PROPPG 16/2023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</si>
  <si>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</si>
  <si>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</si>
  <si>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</si>
  <si>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</si>
  <si>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</si>
  <si>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</si>
  <si>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</si>
  <si>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</si>
  <si>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</si>
  <si>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</si>
  <si>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 xml:space="preserve">MINISTÉRIO DA EDUCAÇÃO </t>
  </si>
  <si>
    <t xml:space="preserve">UNIVERSIDADE FEDERAL RURAL DO SEMI-ÁRIDO </t>
  </si>
  <si>
    <t xml:space="preserve">PRÓ-REITORIA DE PESQUISA E PÓS-GRADUAÇÃO </t>
  </si>
  <si>
    <t xml:space="preserve">RESUSLTADOS EDITAL PROPPG 16/2023 </t>
  </si>
  <si>
    <t xml:space="preserve">RESUSLTADOS CRITÉRIO 3 - EDITAL PROPPG 16/2023 </t>
  </si>
  <si>
    <t>CLASSIFICAÇÃO - EDITAL PROPPG 16/2023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</si>
</sst>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7" fillId="4" borderId="0" xfId="0" applyFont="1" applyFill="1" applyAlignment="1">
      <alignment horizontal="center" vertical="center"/>
    </xf>
    <xf numFmtId="0" fontId="0" fillId="5" borderId="0" xfId="0" applyFill="1" applyAlignment="1">
      <alignment horizontal="left"/>
    </xf>
    <xf numFmtId="0" fontId="7" fillId="4" borderId="0" xfId="0" applyFont="1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5" borderId="0" xfId="0" applyFont="1" applyFill="1"/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75" fontId="3" fillId="3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75" fontId="3" fillId="0" borderId="1" xfId="0" applyNumberFormat="1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5" borderId="0" xfId="0" applyFill="1"/>
    <xf numFmtId="0" fontId="4" fillId="5" borderId="0" xfId="0" applyFont="1" applyFill="1" applyAlignment="1">
      <alignment horizontal="left"/>
    </xf>
    <xf numFmtId="175" fontId="0" fillId="3" borderId="1" xfId="0" applyNumberFormat="1" applyFill="1" applyBorder="1" applyAlignment="1">
      <alignment horizontal="center"/>
    </xf>
    <xf numFmtId="175" fontId="0" fillId="0" borderId="1" xfId="0" applyNumberFormat="1" applyBorder="1" applyAlignment="1">
      <alignment horizontal="center"/>
    </xf>
    <xf numFmtId="0" fontId="8" fillId="6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234950</xdr:colOff>
      <xdr:row>0</xdr:row>
      <xdr:rowOff>79375</xdr:rowOff>
    </xdr:from>
    <xdr:to>
      <xdr:col>0</xdr:col>
      <xdr:colOff>1371600</xdr:colOff>
      <xdr:row>4</xdr:row>
      <xdr:rowOff>110980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987C95A-6082-4467-BD1B-53E975C29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950" y="79375"/>
          <a:ext cx="1136650" cy="819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234950</xdr:colOff>
      <xdr:row>0</xdr:row>
      <xdr:rowOff>79375</xdr:rowOff>
    </xdr:from>
    <xdr:to>
      <xdr:col>0</xdr:col>
      <xdr:colOff>1371600</xdr:colOff>
      <xdr:row>4</xdr:row>
      <xdr:rowOff>161780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674EFEF-7525-40A6-9578-A6A5C42B9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950" y="79375"/>
          <a:ext cx="1136650" cy="819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234950</xdr:colOff>
      <xdr:row>0</xdr:row>
      <xdr:rowOff>79375</xdr:rowOff>
    </xdr:from>
    <xdr:to>
      <xdr:col>0</xdr:col>
      <xdr:colOff>1371600</xdr:colOff>
      <xdr:row>5</xdr:row>
      <xdr:rowOff>28430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E7AF005-9134-4F97-99EA-913CA39BA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950" y="79375"/>
          <a:ext cx="1136650" cy="8698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CDC81-D209-455B-B789-AECA924525C4}">
  <dimension ref="A1:BW423"/>
  <sheetViews>
    <sheetView topLeftCell="A13" workbookViewId="0">
      <selection activeCell="C21" sqref="C21"/>
    </sheetView>
  </sheetViews>
  <sheetFormatPr defaultColWidth="12.6328125" defaultRowHeight="15.75" customHeight="1" x14ac:dyDescent="0.3"/>
  <cols>
    <col min="1" max="1" width="35.453125" style="1" customWidth="1"/>
    <col min="2" max="2" width="13.54296875" style="1" customWidth="1"/>
    <col min="3" max="10" width="18.90625" style="1" customWidth="1"/>
    <col min="11" max="11" width="18.54296875" style="1" customWidth="1"/>
    <col min="12" max="12" width="21.26953125" style="1" customWidth="1"/>
    <col min="13" max="13" width="19.36328125" style="1" customWidth="1"/>
    <col min="14" max="14" width="27.81640625" style="1" customWidth="1"/>
    <col min="15" max="75" width="12.6328125" style="8"/>
    <col min="76" max="16384" width="12.6328125" style="1"/>
  </cols>
  <sheetData>
    <row r="1" spans="1:14" s="4" customFormat="1" ht="15.5" x14ac:dyDescent="0.35">
      <c r="A1" s="3" t="s">
        <v>52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4" customFormat="1" ht="15.5" x14ac:dyDescent="0.35">
      <c r="A2" s="3" t="s">
        <v>53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4" customFormat="1" ht="15.5" x14ac:dyDescent="0.35">
      <c r="A3" s="3" t="s">
        <v>54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4" customFormat="1" ht="15.5" x14ac:dyDescent="0.3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4" customFormat="1" ht="15.5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4" customFormat="1" ht="14.5" x14ac:dyDescent="0.3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/>
    </row>
    <row r="7" spans="1:14" s="4" customFormat="1" ht="15" thickBot="1" x14ac:dyDescent="0.4">
      <c r="A7" s="31" t="s">
        <v>55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4" ht="14.5" thickBot="1" x14ac:dyDescent="0.35">
      <c r="A8" s="10" t="s">
        <v>0</v>
      </c>
      <c r="B8" s="11" t="s">
        <v>12</v>
      </c>
      <c r="C8" s="11" t="s">
        <v>19</v>
      </c>
      <c r="D8" s="11" t="s">
        <v>20</v>
      </c>
      <c r="E8" s="11" t="s">
        <v>22</v>
      </c>
      <c r="F8" s="12" t="s">
        <v>23</v>
      </c>
      <c r="G8" s="11" t="s">
        <v>24</v>
      </c>
      <c r="H8" s="11" t="s">
        <v>25</v>
      </c>
      <c r="I8" s="12" t="s">
        <v>26</v>
      </c>
      <c r="J8" s="11" t="s">
        <v>27</v>
      </c>
      <c r="K8" s="11" t="s">
        <v>35</v>
      </c>
      <c r="L8" s="12" t="s">
        <v>37</v>
      </c>
      <c r="M8" s="11" t="s">
        <v>36</v>
      </c>
      <c r="N8" s="12" t="s">
        <v>38</v>
      </c>
    </row>
    <row r="9" spans="1:14" ht="15" thickBot="1" x14ac:dyDescent="0.4">
      <c r="A9" s="13" t="s">
        <v>7</v>
      </c>
      <c r="B9" s="14">
        <v>0.4</v>
      </c>
      <c r="C9" s="14">
        <v>2</v>
      </c>
      <c r="D9" s="14">
        <v>2</v>
      </c>
      <c r="E9" s="15">
        <v>0.15</v>
      </c>
      <c r="F9" s="15">
        <v>3</v>
      </c>
      <c r="G9" s="15">
        <f>(6+5+4+3+2+1)/6</f>
        <v>3.5</v>
      </c>
      <c r="H9" s="15">
        <v>0.3</v>
      </c>
      <c r="I9" s="16">
        <v>1.4492753623188406E-2</v>
      </c>
      <c r="J9" s="17">
        <v>10</v>
      </c>
      <c r="K9" s="15">
        <v>0.15</v>
      </c>
      <c r="L9" s="15">
        <v>0</v>
      </c>
      <c r="M9" s="18">
        <f>(9+8+7+6+5+4+3+2)/9</f>
        <v>4.8888888888888893</v>
      </c>
      <c r="N9" s="18">
        <f>B9*D9+E9*G9+H9*J9+K9*M9</f>
        <v>5.0583333333333336</v>
      </c>
    </row>
    <row r="10" spans="1:14" ht="15" thickBot="1" x14ac:dyDescent="0.4">
      <c r="A10" s="19" t="s">
        <v>8</v>
      </c>
      <c r="B10" s="20">
        <v>0.4</v>
      </c>
      <c r="C10" s="20">
        <v>3</v>
      </c>
      <c r="D10" s="20">
        <f>(5+4+3)/3</f>
        <v>4</v>
      </c>
      <c r="E10" s="21">
        <v>0.15</v>
      </c>
      <c r="F10" s="21">
        <v>4</v>
      </c>
      <c r="G10" s="21">
        <f>(10+9+8+7)/4</f>
        <v>8.5</v>
      </c>
      <c r="H10" s="21">
        <v>0.3</v>
      </c>
      <c r="I10" s="22">
        <v>3.3333333333333333E-2</v>
      </c>
      <c r="J10" s="23">
        <v>9</v>
      </c>
      <c r="K10" s="21">
        <v>0.15</v>
      </c>
      <c r="L10" s="21">
        <v>0</v>
      </c>
      <c r="M10" s="24">
        <f t="shared" ref="M10:M13" si="0">(9+8+7+6+5+4+3+2)/9</f>
        <v>4.8888888888888893</v>
      </c>
      <c r="N10" s="24">
        <f t="shared" ref="N10:N18" si="1">B10*D10+E10*G10+H10*J10+K10*M10</f>
        <v>6.3083333333333327</v>
      </c>
    </row>
    <row r="11" spans="1:14" ht="15" thickBot="1" x14ac:dyDescent="0.4">
      <c r="A11" s="13" t="s">
        <v>6</v>
      </c>
      <c r="B11" s="14">
        <v>0.4</v>
      </c>
      <c r="C11" s="14">
        <v>4</v>
      </c>
      <c r="D11" s="14">
        <v>6.5</v>
      </c>
      <c r="E11" s="15">
        <v>0.15</v>
      </c>
      <c r="F11" s="15">
        <v>3</v>
      </c>
      <c r="G11" s="15">
        <f>(6+5+4+3+2+1)/6</f>
        <v>3.5</v>
      </c>
      <c r="H11" s="15">
        <v>0.3</v>
      </c>
      <c r="I11" s="16">
        <v>5.5555555555555552E-2</v>
      </c>
      <c r="J11" s="17">
        <v>8</v>
      </c>
      <c r="K11" s="15">
        <v>0.15</v>
      </c>
      <c r="L11" s="15">
        <v>0</v>
      </c>
      <c r="M11" s="18">
        <f t="shared" si="0"/>
        <v>4.8888888888888893</v>
      </c>
      <c r="N11" s="18">
        <f t="shared" si="1"/>
        <v>6.2583333333333337</v>
      </c>
    </row>
    <row r="12" spans="1:14" ht="15" thickBot="1" x14ac:dyDescent="0.4">
      <c r="A12" s="19" t="s">
        <v>9</v>
      </c>
      <c r="B12" s="20">
        <v>0.4</v>
      </c>
      <c r="C12" s="20">
        <v>5</v>
      </c>
      <c r="D12" s="20">
        <v>9</v>
      </c>
      <c r="E12" s="21">
        <v>0.15</v>
      </c>
      <c r="F12" s="21">
        <v>3</v>
      </c>
      <c r="G12" s="21">
        <f>(6+5+4+3+2+1)/6</f>
        <v>3.5</v>
      </c>
      <c r="H12" s="21">
        <v>0.3</v>
      </c>
      <c r="I12" s="22">
        <v>0.14634146341463414</v>
      </c>
      <c r="J12" s="23">
        <v>6.5</v>
      </c>
      <c r="K12" s="21">
        <v>0.15</v>
      </c>
      <c r="L12" s="21">
        <v>0</v>
      </c>
      <c r="M12" s="24">
        <f t="shared" si="0"/>
        <v>4.8888888888888893</v>
      </c>
      <c r="N12" s="24">
        <f t="shared" si="1"/>
        <v>6.8083333333333336</v>
      </c>
    </row>
    <row r="13" spans="1:14" ht="15" thickBot="1" x14ac:dyDescent="0.4">
      <c r="A13" s="13" t="s">
        <v>1</v>
      </c>
      <c r="B13" s="14">
        <v>0.4</v>
      </c>
      <c r="C13" s="14">
        <v>3</v>
      </c>
      <c r="D13" s="14">
        <v>4</v>
      </c>
      <c r="E13" s="15">
        <v>0.15</v>
      </c>
      <c r="F13" s="15">
        <v>3</v>
      </c>
      <c r="G13" s="15">
        <f>(6+5+4+3+2+1)/6</f>
        <v>3.5</v>
      </c>
      <c r="H13" s="15">
        <v>0.3</v>
      </c>
      <c r="I13" s="16">
        <v>0.14705882352941177</v>
      </c>
      <c r="J13" s="17">
        <v>6.5</v>
      </c>
      <c r="K13" s="15">
        <v>0.15</v>
      </c>
      <c r="L13" s="15">
        <v>0</v>
      </c>
      <c r="M13" s="18">
        <f t="shared" si="0"/>
        <v>4.8888888888888893</v>
      </c>
      <c r="N13" s="18">
        <f t="shared" si="1"/>
        <v>4.8083333333333336</v>
      </c>
    </row>
    <row r="14" spans="1:14" ht="15" thickBot="1" x14ac:dyDescent="0.4">
      <c r="A14" s="19" t="s">
        <v>10</v>
      </c>
      <c r="B14" s="20">
        <v>0.4</v>
      </c>
      <c r="C14" s="20">
        <v>3</v>
      </c>
      <c r="D14" s="20">
        <v>4</v>
      </c>
      <c r="E14" s="21">
        <v>0.15</v>
      </c>
      <c r="F14" s="21">
        <v>4</v>
      </c>
      <c r="G14" s="21">
        <f>(10+9+8+7)/4</f>
        <v>8.5</v>
      </c>
      <c r="H14" s="21">
        <v>0.3</v>
      </c>
      <c r="I14" s="22">
        <v>0.18181818181818182</v>
      </c>
      <c r="J14" s="23">
        <v>4.5</v>
      </c>
      <c r="K14" s="21">
        <v>0.15</v>
      </c>
      <c r="L14" s="21">
        <v>1</v>
      </c>
      <c r="M14" s="21">
        <v>1</v>
      </c>
      <c r="N14" s="24">
        <f t="shared" si="1"/>
        <v>4.375</v>
      </c>
    </row>
    <row r="15" spans="1:14" ht="15" thickBot="1" x14ac:dyDescent="0.4">
      <c r="A15" s="13" t="s">
        <v>5</v>
      </c>
      <c r="B15" s="14">
        <v>0.4</v>
      </c>
      <c r="C15" s="14">
        <v>4</v>
      </c>
      <c r="D15" s="14">
        <v>6.5</v>
      </c>
      <c r="E15" s="15">
        <v>0.15</v>
      </c>
      <c r="F15" s="15">
        <v>4</v>
      </c>
      <c r="G15" s="15">
        <f>(10+9+8+7)/4</f>
        <v>8.5</v>
      </c>
      <c r="H15" s="15">
        <v>0.3</v>
      </c>
      <c r="I15" s="16">
        <v>0.18421052631578946</v>
      </c>
      <c r="J15" s="17">
        <v>4.5</v>
      </c>
      <c r="K15" s="15">
        <v>0.15</v>
      </c>
      <c r="L15" s="15">
        <v>0</v>
      </c>
      <c r="M15" s="15">
        <v>4.9000000000000004</v>
      </c>
      <c r="N15" s="18">
        <f t="shared" si="1"/>
        <v>5.96</v>
      </c>
    </row>
    <row r="16" spans="1:14" ht="15" thickBot="1" x14ac:dyDescent="0.4">
      <c r="A16" s="19" t="s">
        <v>2</v>
      </c>
      <c r="B16" s="20">
        <v>0.4</v>
      </c>
      <c r="C16" s="20">
        <v>1</v>
      </c>
      <c r="D16" s="20">
        <v>1</v>
      </c>
      <c r="E16" s="21">
        <v>0.15</v>
      </c>
      <c r="F16" s="21">
        <v>3</v>
      </c>
      <c r="G16" s="21">
        <f>(6+5+4+3+2+1)/6</f>
        <v>3.5</v>
      </c>
      <c r="H16" s="21">
        <v>0.3</v>
      </c>
      <c r="I16" s="22">
        <v>0.23529411764705882</v>
      </c>
      <c r="J16" s="23">
        <v>3</v>
      </c>
      <c r="K16" s="21">
        <v>0.15</v>
      </c>
      <c r="L16" s="21">
        <v>0</v>
      </c>
      <c r="M16" s="21">
        <v>4.9000000000000004</v>
      </c>
      <c r="N16" s="24">
        <f t="shared" si="1"/>
        <v>2.56</v>
      </c>
    </row>
    <row r="17" spans="1:14" ht="15" thickBot="1" x14ac:dyDescent="0.4">
      <c r="A17" s="13" t="s">
        <v>3</v>
      </c>
      <c r="B17" s="14">
        <v>0.4</v>
      </c>
      <c r="C17" s="14">
        <v>5</v>
      </c>
      <c r="D17" s="14">
        <v>9</v>
      </c>
      <c r="E17" s="15">
        <v>0.15</v>
      </c>
      <c r="F17" s="15">
        <v>4</v>
      </c>
      <c r="G17" s="15">
        <f>(10+9+8+7)/4</f>
        <v>8.5</v>
      </c>
      <c r="H17" s="15">
        <v>0.3</v>
      </c>
      <c r="I17" s="16">
        <v>0.32142857142857145</v>
      </c>
      <c r="J17" s="17">
        <v>2</v>
      </c>
      <c r="K17" s="15">
        <v>0.15</v>
      </c>
      <c r="L17" s="15">
        <v>0</v>
      </c>
      <c r="M17" s="15">
        <v>4.9000000000000004</v>
      </c>
      <c r="N17" s="18">
        <f t="shared" si="1"/>
        <v>6.21</v>
      </c>
    </row>
    <row r="18" spans="1:14" ht="15.75" customHeight="1" thickBot="1" x14ac:dyDescent="0.4">
      <c r="A18" s="19" t="s">
        <v>4</v>
      </c>
      <c r="B18" s="20">
        <v>0.4</v>
      </c>
      <c r="C18" s="20">
        <v>5</v>
      </c>
      <c r="D18" s="20">
        <v>9</v>
      </c>
      <c r="E18" s="21">
        <v>0.15</v>
      </c>
      <c r="F18" s="21">
        <v>3</v>
      </c>
      <c r="G18" s="21">
        <f>(6+5+4+3+2+1)/6</f>
        <v>3.5</v>
      </c>
      <c r="H18" s="21">
        <v>0.3</v>
      </c>
      <c r="I18" s="22">
        <v>0.46666666666666667</v>
      </c>
      <c r="J18" s="23">
        <v>1</v>
      </c>
      <c r="K18" s="21">
        <v>0.15</v>
      </c>
      <c r="L18" s="21">
        <v>0</v>
      </c>
      <c r="M18" s="21">
        <v>4.9000000000000004</v>
      </c>
      <c r="N18" s="24">
        <f t="shared" si="1"/>
        <v>5.16</v>
      </c>
    </row>
    <row r="19" spans="1:14" s="8" customFormat="1" ht="15.75" customHeight="1" x14ac:dyDescent="0.3"/>
    <row r="20" spans="1:14" s="8" customFormat="1" ht="15.75" customHeight="1" x14ac:dyDescent="0.3">
      <c r="A20" s="8" t="s">
        <v>13</v>
      </c>
    </row>
    <row r="21" spans="1:14" s="8" customFormat="1" ht="15.75" customHeight="1" x14ac:dyDescent="0.3">
      <c r="A21" s="8" t="s">
        <v>11</v>
      </c>
    </row>
    <row r="22" spans="1:14" s="8" customFormat="1" ht="15.75" customHeight="1" x14ac:dyDescent="0.3">
      <c r="A22" s="9" t="s">
        <v>14</v>
      </c>
    </row>
    <row r="23" spans="1:14" s="8" customFormat="1" ht="15.75" customHeight="1" x14ac:dyDescent="0.3">
      <c r="A23" s="9" t="s">
        <v>15</v>
      </c>
    </row>
    <row r="24" spans="1:14" s="8" customFormat="1" ht="15.75" customHeight="1" x14ac:dyDescent="0.3">
      <c r="A24" s="9" t="s">
        <v>16</v>
      </c>
    </row>
    <row r="25" spans="1:14" s="8" customFormat="1" ht="15.75" customHeight="1" x14ac:dyDescent="0.3">
      <c r="A25" s="9" t="s">
        <v>17</v>
      </c>
    </row>
    <row r="26" spans="1:14" s="8" customFormat="1" ht="15.75" customHeight="1" x14ac:dyDescent="0.3">
      <c r="A26" s="9" t="s">
        <v>18</v>
      </c>
    </row>
    <row r="27" spans="1:14" s="8" customFormat="1" ht="15.75" customHeight="1" x14ac:dyDescent="0.3"/>
    <row r="28" spans="1:14" s="8" customFormat="1" ht="15.75" customHeight="1" x14ac:dyDescent="0.3">
      <c r="A28" s="8" t="s">
        <v>21</v>
      </c>
    </row>
    <row r="29" spans="1:14" s="8" customFormat="1" ht="15.75" customHeight="1" x14ac:dyDescent="0.3"/>
    <row r="30" spans="1:14" s="8" customFormat="1" ht="15.75" customHeight="1" x14ac:dyDescent="0.3"/>
    <row r="31" spans="1:14" s="8" customFormat="1" ht="15.75" customHeight="1" x14ac:dyDescent="0.3"/>
    <row r="32" spans="1:14" s="8" customFormat="1" ht="15.75" customHeight="1" x14ac:dyDescent="0.3"/>
    <row r="33" s="8" customFormat="1" ht="15.75" customHeight="1" x14ac:dyDescent="0.3"/>
    <row r="34" s="8" customFormat="1" ht="15.75" customHeight="1" x14ac:dyDescent="0.3"/>
    <row r="35" s="8" customFormat="1" ht="15.75" customHeight="1" x14ac:dyDescent="0.3"/>
    <row r="36" s="8" customFormat="1" ht="15.75" customHeight="1" x14ac:dyDescent="0.3"/>
    <row r="37" s="8" customFormat="1" ht="15.75" customHeight="1" x14ac:dyDescent="0.3"/>
    <row r="38" s="8" customFormat="1" ht="15.75" customHeight="1" x14ac:dyDescent="0.3"/>
    <row r="39" s="8" customFormat="1" ht="15.75" customHeight="1" x14ac:dyDescent="0.3"/>
    <row r="40" s="8" customFormat="1" ht="15.75" customHeight="1" x14ac:dyDescent="0.3"/>
    <row r="41" s="8" customFormat="1" ht="15.75" customHeight="1" x14ac:dyDescent="0.3"/>
    <row r="42" s="8" customFormat="1" ht="15.75" customHeight="1" x14ac:dyDescent="0.3"/>
    <row r="43" s="8" customFormat="1" ht="15.75" customHeight="1" x14ac:dyDescent="0.3"/>
    <row r="44" s="8" customFormat="1" ht="15.75" customHeight="1" x14ac:dyDescent="0.3"/>
    <row r="45" s="8" customFormat="1" ht="15.75" customHeight="1" x14ac:dyDescent="0.3"/>
    <row r="46" s="8" customFormat="1" ht="15.75" customHeight="1" x14ac:dyDescent="0.3"/>
    <row r="47" s="8" customFormat="1" ht="15.75" customHeight="1" x14ac:dyDescent="0.3"/>
    <row r="48" s="8" customFormat="1" ht="15.75" customHeight="1" x14ac:dyDescent="0.3"/>
    <row r="49" s="8" customFormat="1" ht="15.75" customHeight="1" x14ac:dyDescent="0.3"/>
    <row r="50" s="8" customFormat="1" ht="15.75" customHeight="1" x14ac:dyDescent="0.3"/>
    <row r="51" s="8" customFormat="1" ht="15.75" customHeight="1" x14ac:dyDescent="0.3"/>
    <row r="52" s="8" customFormat="1" ht="15.75" customHeight="1" x14ac:dyDescent="0.3"/>
    <row r="53" s="8" customFormat="1" ht="15.75" customHeight="1" x14ac:dyDescent="0.3"/>
    <row r="54" s="8" customFormat="1" ht="15.75" customHeight="1" x14ac:dyDescent="0.3"/>
    <row r="55" s="8" customFormat="1" ht="15.75" customHeight="1" x14ac:dyDescent="0.3"/>
    <row r="56" s="8" customFormat="1" ht="15.75" customHeight="1" x14ac:dyDescent="0.3"/>
    <row r="57" s="8" customFormat="1" ht="15.75" customHeight="1" x14ac:dyDescent="0.3"/>
    <row r="58" s="8" customFormat="1" ht="15.75" customHeight="1" x14ac:dyDescent="0.3"/>
    <row r="59" s="8" customFormat="1" ht="15.75" customHeight="1" x14ac:dyDescent="0.3"/>
    <row r="60" s="8" customFormat="1" ht="15.75" customHeight="1" x14ac:dyDescent="0.3"/>
    <row r="61" s="8" customFormat="1" ht="15.75" customHeight="1" x14ac:dyDescent="0.3"/>
    <row r="62" s="8" customFormat="1" ht="15.75" customHeight="1" x14ac:dyDescent="0.3"/>
    <row r="63" s="8" customFormat="1" ht="15.75" customHeight="1" x14ac:dyDescent="0.3"/>
    <row r="64" s="8" customFormat="1" ht="15.75" customHeight="1" x14ac:dyDescent="0.3"/>
    <row r="65" s="8" customFormat="1" ht="15.75" customHeight="1" x14ac:dyDescent="0.3"/>
    <row r="66" s="8" customFormat="1" ht="15.75" customHeight="1" x14ac:dyDescent="0.3"/>
    <row r="67" s="8" customFormat="1" ht="15.75" customHeight="1" x14ac:dyDescent="0.3"/>
    <row r="68" s="8" customFormat="1" ht="15.75" customHeight="1" x14ac:dyDescent="0.3"/>
    <row r="69" s="8" customFormat="1" ht="15.75" customHeight="1" x14ac:dyDescent="0.3"/>
    <row r="70" s="8" customFormat="1" ht="15.75" customHeight="1" x14ac:dyDescent="0.3"/>
    <row r="71" s="8" customFormat="1" ht="15.75" customHeight="1" x14ac:dyDescent="0.3"/>
    <row r="72" s="8" customFormat="1" ht="15.75" customHeight="1" x14ac:dyDescent="0.3"/>
    <row r="73" s="8" customFormat="1" ht="15.75" customHeight="1" x14ac:dyDescent="0.3"/>
    <row r="74" s="8" customFormat="1" ht="15.75" customHeight="1" x14ac:dyDescent="0.3"/>
    <row r="75" s="8" customFormat="1" ht="15.75" customHeight="1" x14ac:dyDescent="0.3"/>
    <row r="76" s="8" customFormat="1" ht="15.75" customHeight="1" x14ac:dyDescent="0.3"/>
    <row r="77" s="8" customFormat="1" ht="15.75" customHeight="1" x14ac:dyDescent="0.3"/>
    <row r="78" s="8" customFormat="1" ht="15.75" customHeight="1" x14ac:dyDescent="0.3"/>
    <row r="79" s="8" customFormat="1" ht="15.75" customHeight="1" x14ac:dyDescent="0.3"/>
    <row r="80" s="8" customFormat="1" ht="15.75" customHeight="1" x14ac:dyDescent="0.3"/>
    <row r="81" s="8" customFormat="1" ht="15.75" customHeight="1" x14ac:dyDescent="0.3"/>
    <row r="82" s="8" customFormat="1" ht="15.75" customHeight="1" x14ac:dyDescent="0.3"/>
    <row r="83" s="8" customFormat="1" ht="15.75" customHeight="1" x14ac:dyDescent="0.3"/>
    <row r="84" s="8" customFormat="1" ht="15.75" customHeight="1" x14ac:dyDescent="0.3"/>
    <row r="85" s="8" customFormat="1" ht="15.75" customHeight="1" x14ac:dyDescent="0.3"/>
    <row r="86" s="8" customFormat="1" ht="15.75" customHeight="1" x14ac:dyDescent="0.3"/>
    <row r="87" s="8" customFormat="1" ht="15.75" customHeight="1" x14ac:dyDescent="0.3"/>
    <row r="88" s="8" customFormat="1" ht="15.75" customHeight="1" x14ac:dyDescent="0.3"/>
    <row r="89" s="8" customFormat="1" ht="15.75" customHeight="1" x14ac:dyDescent="0.3"/>
    <row r="90" s="8" customFormat="1" ht="15.75" customHeight="1" x14ac:dyDescent="0.3"/>
    <row r="91" s="8" customFormat="1" ht="15.75" customHeight="1" x14ac:dyDescent="0.3"/>
    <row r="92" s="8" customFormat="1" ht="15.75" customHeight="1" x14ac:dyDescent="0.3"/>
    <row r="93" s="8" customFormat="1" ht="15.75" customHeight="1" x14ac:dyDescent="0.3"/>
    <row r="94" s="8" customFormat="1" ht="15.75" customHeight="1" x14ac:dyDescent="0.3"/>
    <row r="95" s="8" customFormat="1" ht="15.75" customHeight="1" x14ac:dyDescent="0.3"/>
    <row r="96" s="8" customFormat="1" ht="15.75" customHeight="1" x14ac:dyDescent="0.3"/>
    <row r="97" s="8" customFormat="1" ht="15.75" customHeight="1" x14ac:dyDescent="0.3"/>
    <row r="98" s="8" customFormat="1" ht="15.75" customHeight="1" x14ac:dyDescent="0.3"/>
    <row r="99" s="8" customFormat="1" ht="15.75" customHeight="1" x14ac:dyDescent="0.3"/>
    <row r="100" s="8" customFormat="1" ht="15.75" customHeight="1" x14ac:dyDescent="0.3"/>
    <row r="101" s="8" customFormat="1" ht="15.75" customHeight="1" x14ac:dyDescent="0.3"/>
    <row r="102" s="8" customFormat="1" ht="15.75" customHeight="1" x14ac:dyDescent="0.3"/>
    <row r="103" s="8" customFormat="1" ht="15.75" customHeight="1" x14ac:dyDescent="0.3"/>
    <row r="104" s="8" customFormat="1" ht="15.75" customHeight="1" x14ac:dyDescent="0.3"/>
    <row r="105" s="8" customFormat="1" ht="15.75" customHeight="1" x14ac:dyDescent="0.3"/>
    <row r="106" s="8" customFormat="1" ht="15.75" customHeight="1" x14ac:dyDescent="0.3"/>
    <row r="107" s="8" customFormat="1" ht="15.75" customHeight="1" x14ac:dyDescent="0.3"/>
    <row r="108" s="8" customFormat="1" ht="15.75" customHeight="1" x14ac:dyDescent="0.3"/>
    <row r="109" s="8" customFormat="1" ht="15.75" customHeight="1" x14ac:dyDescent="0.3"/>
    <row r="110" s="8" customFormat="1" ht="15.75" customHeight="1" x14ac:dyDescent="0.3"/>
    <row r="111" s="8" customFormat="1" ht="15.75" customHeight="1" x14ac:dyDescent="0.3"/>
    <row r="112" s="8" customFormat="1" ht="15.75" customHeight="1" x14ac:dyDescent="0.3"/>
    <row r="113" s="8" customFormat="1" ht="15.75" customHeight="1" x14ac:dyDescent="0.3"/>
    <row r="114" s="8" customFormat="1" ht="15.75" customHeight="1" x14ac:dyDescent="0.3"/>
    <row r="115" s="8" customFormat="1" ht="15.75" customHeight="1" x14ac:dyDescent="0.3"/>
    <row r="116" s="8" customFormat="1" ht="15.75" customHeight="1" x14ac:dyDescent="0.3"/>
    <row r="117" s="8" customFormat="1" ht="15.75" customHeight="1" x14ac:dyDescent="0.3"/>
    <row r="118" s="8" customFormat="1" ht="15.75" customHeight="1" x14ac:dyDescent="0.3"/>
    <row r="119" s="8" customFormat="1" ht="15.75" customHeight="1" x14ac:dyDescent="0.3"/>
    <row r="120" s="8" customFormat="1" ht="15.75" customHeight="1" x14ac:dyDescent="0.3"/>
    <row r="121" s="8" customFormat="1" ht="15.75" customHeight="1" x14ac:dyDescent="0.3"/>
    <row r="122" s="8" customFormat="1" ht="15.75" customHeight="1" x14ac:dyDescent="0.3"/>
    <row r="123" s="8" customFormat="1" ht="15.75" customHeight="1" x14ac:dyDescent="0.3"/>
    <row r="124" s="8" customFormat="1" ht="15.75" customHeight="1" x14ac:dyDescent="0.3"/>
    <row r="125" s="8" customFormat="1" ht="15.75" customHeight="1" x14ac:dyDescent="0.3"/>
    <row r="126" s="8" customFormat="1" ht="15.75" customHeight="1" x14ac:dyDescent="0.3"/>
    <row r="127" s="8" customFormat="1" ht="15.75" customHeight="1" x14ac:dyDescent="0.3"/>
    <row r="128" s="8" customFormat="1" ht="15.75" customHeight="1" x14ac:dyDescent="0.3"/>
    <row r="129" s="8" customFormat="1" ht="15.75" customHeight="1" x14ac:dyDescent="0.3"/>
    <row r="130" s="8" customFormat="1" ht="15.75" customHeight="1" x14ac:dyDescent="0.3"/>
    <row r="131" s="8" customFormat="1" ht="15.75" customHeight="1" x14ac:dyDescent="0.3"/>
    <row r="132" s="8" customFormat="1" ht="15.75" customHeight="1" x14ac:dyDescent="0.3"/>
    <row r="133" s="8" customFormat="1" ht="15.75" customHeight="1" x14ac:dyDescent="0.3"/>
    <row r="134" s="8" customFormat="1" ht="15.75" customHeight="1" x14ac:dyDescent="0.3"/>
    <row r="135" s="8" customFormat="1" ht="15.75" customHeight="1" x14ac:dyDescent="0.3"/>
    <row r="136" s="8" customFormat="1" ht="15.75" customHeight="1" x14ac:dyDescent="0.3"/>
    <row r="137" s="8" customFormat="1" ht="15.75" customHeight="1" x14ac:dyDescent="0.3"/>
    <row r="138" s="8" customFormat="1" ht="15.75" customHeight="1" x14ac:dyDescent="0.3"/>
    <row r="139" s="8" customFormat="1" ht="15.75" customHeight="1" x14ac:dyDescent="0.3"/>
    <row r="140" s="8" customFormat="1" ht="15.75" customHeight="1" x14ac:dyDescent="0.3"/>
    <row r="141" s="8" customFormat="1" ht="15.75" customHeight="1" x14ac:dyDescent="0.3"/>
    <row r="142" s="8" customFormat="1" ht="15.75" customHeight="1" x14ac:dyDescent="0.3"/>
    <row r="143" s="8" customFormat="1" ht="15.75" customHeight="1" x14ac:dyDescent="0.3"/>
    <row r="144" s="8" customFormat="1" ht="15.75" customHeight="1" x14ac:dyDescent="0.3"/>
    <row r="145" s="8" customFormat="1" ht="15.75" customHeight="1" x14ac:dyDescent="0.3"/>
    <row r="146" s="8" customFormat="1" ht="15.75" customHeight="1" x14ac:dyDescent="0.3"/>
    <row r="147" s="8" customFormat="1" ht="15.75" customHeight="1" x14ac:dyDescent="0.3"/>
    <row r="148" s="8" customFormat="1" ht="15.75" customHeight="1" x14ac:dyDescent="0.3"/>
    <row r="149" s="8" customFormat="1" ht="15.75" customHeight="1" x14ac:dyDescent="0.3"/>
    <row r="150" s="8" customFormat="1" ht="15.75" customHeight="1" x14ac:dyDescent="0.3"/>
    <row r="151" s="8" customFormat="1" ht="15.75" customHeight="1" x14ac:dyDescent="0.3"/>
    <row r="152" s="8" customFormat="1" ht="15.75" customHeight="1" x14ac:dyDescent="0.3"/>
    <row r="153" s="8" customFormat="1" ht="15.75" customHeight="1" x14ac:dyDescent="0.3"/>
    <row r="154" s="8" customFormat="1" ht="15.75" customHeight="1" x14ac:dyDescent="0.3"/>
    <row r="155" s="8" customFormat="1" ht="15.75" customHeight="1" x14ac:dyDescent="0.3"/>
    <row r="156" s="8" customFormat="1" ht="15.75" customHeight="1" x14ac:dyDescent="0.3"/>
    <row r="157" s="8" customFormat="1" ht="15.75" customHeight="1" x14ac:dyDescent="0.3"/>
    <row r="158" s="8" customFormat="1" ht="15.75" customHeight="1" x14ac:dyDescent="0.3"/>
    <row r="159" s="8" customFormat="1" ht="15.75" customHeight="1" x14ac:dyDescent="0.3"/>
    <row r="160" s="8" customFormat="1" ht="15.75" customHeight="1" x14ac:dyDescent="0.3"/>
    <row r="161" s="8" customFormat="1" ht="15.75" customHeight="1" x14ac:dyDescent="0.3"/>
    <row r="162" s="8" customFormat="1" ht="15.75" customHeight="1" x14ac:dyDescent="0.3"/>
    <row r="163" s="8" customFormat="1" ht="15.75" customHeight="1" x14ac:dyDescent="0.3"/>
    <row r="164" s="8" customFormat="1" ht="15.75" customHeight="1" x14ac:dyDescent="0.3"/>
    <row r="165" s="8" customFormat="1" ht="15.75" customHeight="1" x14ac:dyDescent="0.3"/>
    <row r="166" s="8" customFormat="1" ht="15.75" customHeight="1" x14ac:dyDescent="0.3"/>
    <row r="167" s="8" customFormat="1" ht="15.75" customHeight="1" x14ac:dyDescent="0.3"/>
    <row r="168" s="8" customFormat="1" ht="15.75" customHeight="1" x14ac:dyDescent="0.3"/>
    <row r="169" s="8" customFormat="1" ht="15.75" customHeight="1" x14ac:dyDescent="0.3"/>
    <row r="170" s="8" customFormat="1" ht="15.75" customHeight="1" x14ac:dyDescent="0.3"/>
    <row r="171" s="8" customFormat="1" ht="15.75" customHeight="1" x14ac:dyDescent="0.3"/>
    <row r="172" s="8" customFormat="1" ht="15.75" customHeight="1" x14ac:dyDescent="0.3"/>
    <row r="173" s="8" customFormat="1" ht="15.75" customHeight="1" x14ac:dyDescent="0.3"/>
    <row r="174" s="8" customFormat="1" ht="15.75" customHeight="1" x14ac:dyDescent="0.3"/>
    <row r="175" s="8" customFormat="1" ht="15.75" customHeight="1" x14ac:dyDescent="0.3"/>
    <row r="176" s="8" customFormat="1" ht="15.75" customHeight="1" x14ac:dyDescent="0.3"/>
    <row r="177" s="8" customFormat="1" ht="15.75" customHeight="1" x14ac:dyDescent="0.3"/>
    <row r="178" s="8" customFormat="1" ht="15.75" customHeight="1" x14ac:dyDescent="0.3"/>
    <row r="179" s="8" customFormat="1" ht="15.75" customHeight="1" x14ac:dyDescent="0.3"/>
    <row r="180" s="8" customFormat="1" ht="15.75" customHeight="1" x14ac:dyDescent="0.3"/>
    <row r="181" s="8" customFormat="1" ht="15.75" customHeight="1" x14ac:dyDescent="0.3"/>
    <row r="182" s="8" customFormat="1" ht="15.75" customHeight="1" x14ac:dyDescent="0.3"/>
    <row r="183" s="8" customFormat="1" ht="15.75" customHeight="1" x14ac:dyDescent="0.3"/>
    <row r="184" s="8" customFormat="1" ht="15.75" customHeight="1" x14ac:dyDescent="0.3"/>
    <row r="185" s="8" customFormat="1" ht="15.75" customHeight="1" x14ac:dyDescent="0.3"/>
    <row r="186" s="8" customFormat="1" ht="15.75" customHeight="1" x14ac:dyDescent="0.3"/>
    <row r="187" s="8" customFormat="1" ht="15.75" customHeight="1" x14ac:dyDescent="0.3"/>
    <row r="188" s="8" customFormat="1" ht="15.75" customHeight="1" x14ac:dyDescent="0.3"/>
    <row r="189" s="8" customFormat="1" ht="15.75" customHeight="1" x14ac:dyDescent="0.3"/>
    <row r="190" s="8" customFormat="1" ht="15.75" customHeight="1" x14ac:dyDescent="0.3"/>
    <row r="191" s="8" customFormat="1" ht="15.75" customHeight="1" x14ac:dyDescent="0.3"/>
    <row r="192" s="8" customFormat="1" ht="15.75" customHeight="1" x14ac:dyDescent="0.3"/>
    <row r="193" s="8" customFormat="1" ht="15.75" customHeight="1" x14ac:dyDescent="0.3"/>
    <row r="194" s="8" customFormat="1" ht="15.75" customHeight="1" x14ac:dyDescent="0.3"/>
    <row r="195" s="8" customFormat="1" ht="15.75" customHeight="1" x14ac:dyDescent="0.3"/>
    <row r="196" s="8" customFormat="1" ht="15.75" customHeight="1" x14ac:dyDescent="0.3"/>
    <row r="197" s="8" customFormat="1" ht="15.75" customHeight="1" x14ac:dyDescent="0.3"/>
    <row r="198" s="8" customFormat="1" ht="15.75" customHeight="1" x14ac:dyDescent="0.3"/>
    <row r="199" s="8" customFormat="1" ht="15.75" customHeight="1" x14ac:dyDescent="0.3"/>
    <row r="200" s="8" customFormat="1" ht="15.75" customHeight="1" x14ac:dyDescent="0.3"/>
    <row r="201" s="8" customFormat="1" ht="15.75" customHeight="1" x14ac:dyDescent="0.3"/>
    <row r="202" s="8" customFormat="1" ht="15.75" customHeight="1" x14ac:dyDescent="0.3"/>
    <row r="203" s="8" customFormat="1" ht="15.75" customHeight="1" x14ac:dyDescent="0.3"/>
    <row r="204" s="8" customFormat="1" ht="15.75" customHeight="1" x14ac:dyDescent="0.3"/>
    <row r="205" s="8" customFormat="1" ht="15.75" customHeight="1" x14ac:dyDescent="0.3"/>
    <row r="206" s="8" customFormat="1" ht="15.75" customHeight="1" x14ac:dyDescent="0.3"/>
    <row r="207" s="8" customFormat="1" ht="15.75" customHeight="1" x14ac:dyDescent="0.3"/>
    <row r="208" s="8" customFormat="1" ht="15.75" customHeight="1" x14ac:dyDescent="0.3"/>
    <row r="209" s="8" customFormat="1" ht="15.75" customHeight="1" x14ac:dyDescent="0.3"/>
    <row r="210" s="8" customFormat="1" ht="15.75" customHeight="1" x14ac:dyDescent="0.3"/>
    <row r="211" s="8" customFormat="1" ht="15.75" customHeight="1" x14ac:dyDescent="0.3"/>
    <row r="212" s="8" customFormat="1" ht="15.75" customHeight="1" x14ac:dyDescent="0.3"/>
    <row r="213" s="8" customFormat="1" ht="15.75" customHeight="1" x14ac:dyDescent="0.3"/>
    <row r="214" s="8" customFormat="1" ht="15.75" customHeight="1" x14ac:dyDescent="0.3"/>
    <row r="215" s="8" customFormat="1" ht="15.75" customHeight="1" x14ac:dyDescent="0.3"/>
    <row r="216" s="8" customFormat="1" ht="15.75" customHeight="1" x14ac:dyDescent="0.3"/>
    <row r="217" s="8" customFormat="1" ht="15.75" customHeight="1" x14ac:dyDescent="0.3"/>
    <row r="218" s="8" customFormat="1" ht="15.75" customHeight="1" x14ac:dyDescent="0.3"/>
    <row r="219" s="8" customFormat="1" ht="15.75" customHeight="1" x14ac:dyDescent="0.3"/>
    <row r="220" s="8" customFormat="1" ht="15.75" customHeight="1" x14ac:dyDescent="0.3"/>
    <row r="221" s="8" customFormat="1" ht="15.75" customHeight="1" x14ac:dyDescent="0.3"/>
    <row r="222" s="8" customFormat="1" ht="15.75" customHeight="1" x14ac:dyDescent="0.3"/>
    <row r="223" s="8" customFormat="1" ht="15.75" customHeight="1" x14ac:dyDescent="0.3"/>
    <row r="224" s="8" customFormat="1" ht="15.75" customHeight="1" x14ac:dyDescent="0.3"/>
    <row r="225" s="8" customFormat="1" ht="15.75" customHeight="1" x14ac:dyDescent="0.3"/>
    <row r="226" s="8" customFormat="1" ht="15.75" customHeight="1" x14ac:dyDescent="0.3"/>
    <row r="227" s="8" customFormat="1" ht="15.75" customHeight="1" x14ac:dyDescent="0.3"/>
    <row r="228" s="8" customFormat="1" ht="15.75" customHeight="1" x14ac:dyDescent="0.3"/>
    <row r="229" s="8" customFormat="1" ht="15.75" customHeight="1" x14ac:dyDescent="0.3"/>
    <row r="230" s="8" customFormat="1" ht="15.75" customHeight="1" x14ac:dyDescent="0.3"/>
    <row r="231" s="8" customFormat="1" ht="15.75" customHeight="1" x14ac:dyDescent="0.3"/>
    <row r="232" s="8" customFormat="1" ht="15.75" customHeight="1" x14ac:dyDescent="0.3"/>
    <row r="233" s="8" customFormat="1" ht="15.75" customHeight="1" x14ac:dyDescent="0.3"/>
    <row r="234" s="8" customFormat="1" ht="15.75" customHeight="1" x14ac:dyDescent="0.3"/>
    <row r="235" s="8" customFormat="1" ht="15.75" customHeight="1" x14ac:dyDescent="0.3"/>
    <row r="236" s="8" customFormat="1" ht="15.75" customHeight="1" x14ac:dyDescent="0.3"/>
    <row r="237" s="8" customFormat="1" ht="15.75" customHeight="1" x14ac:dyDescent="0.3"/>
    <row r="238" s="8" customFormat="1" ht="15.75" customHeight="1" x14ac:dyDescent="0.3"/>
    <row r="239" s="8" customFormat="1" ht="15.75" customHeight="1" x14ac:dyDescent="0.3"/>
    <row r="240" s="8" customFormat="1" ht="15.75" customHeight="1" x14ac:dyDescent="0.3"/>
    <row r="241" s="8" customFormat="1" ht="15.75" customHeight="1" x14ac:dyDescent="0.3"/>
    <row r="242" s="8" customFormat="1" ht="15.75" customHeight="1" x14ac:dyDescent="0.3"/>
    <row r="243" s="8" customFormat="1" ht="15.75" customHeight="1" x14ac:dyDescent="0.3"/>
    <row r="244" s="8" customFormat="1" ht="15.75" customHeight="1" x14ac:dyDescent="0.3"/>
    <row r="245" s="8" customFormat="1" ht="15.75" customHeight="1" x14ac:dyDescent="0.3"/>
    <row r="246" s="8" customFormat="1" ht="15.75" customHeight="1" x14ac:dyDescent="0.3"/>
    <row r="247" s="8" customFormat="1" ht="15.75" customHeight="1" x14ac:dyDescent="0.3"/>
    <row r="248" s="8" customFormat="1" ht="15.75" customHeight="1" x14ac:dyDescent="0.3"/>
    <row r="249" s="8" customFormat="1" ht="15.75" customHeight="1" x14ac:dyDescent="0.3"/>
    <row r="250" s="8" customFormat="1" ht="15.75" customHeight="1" x14ac:dyDescent="0.3"/>
    <row r="251" s="8" customFormat="1" ht="15.75" customHeight="1" x14ac:dyDescent="0.3"/>
    <row r="252" s="8" customFormat="1" ht="15.75" customHeight="1" x14ac:dyDescent="0.3"/>
    <row r="253" s="8" customFormat="1" ht="15.75" customHeight="1" x14ac:dyDescent="0.3"/>
    <row r="254" s="8" customFormat="1" ht="15.75" customHeight="1" x14ac:dyDescent="0.3"/>
    <row r="255" s="8" customFormat="1" ht="15.75" customHeight="1" x14ac:dyDescent="0.3"/>
    <row r="256" s="8" customFormat="1" ht="15.75" customHeight="1" x14ac:dyDescent="0.3"/>
    <row r="257" s="8" customFormat="1" ht="15.75" customHeight="1" x14ac:dyDescent="0.3"/>
    <row r="258" s="8" customFormat="1" ht="15.75" customHeight="1" x14ac:dyDescent="0.3"/>
    <row r="259" s="8" customFormat="1" ht="15.75" customHeight="1" x14ac:dyDescent="0.3"/>
    <row r="260" s="8" customFormat="1" ht="15.75" customHeight="1" x14ac:dyDescent="0.3"/>
    <row r="261" s="8" customFormat="1" ht="15.75" customHeight="1" x14ac:dyDescent="0.3"/>
    <row r="262" s="8" customFormat="1" ht="15.75" customHeight="1" x14ac:dyDescent="0.3"/>
    <row r="263" s="8" customFormat="1" ht="15.75" customHeight="1" x14ac:dyDescent="0.3"/>
    <row r="264" s="8" customFormat="1" ht="15.75" customHeight="1" x14ac:dyDescent="0.3"/>
    <row r="265" s="8" customFormat="1" ht="15.75" customHeight="1" x14ac:dyDescent="0.3"/>
    <row r="266" s="8" customFormat="1" ht="15.75" customHeight="1" x14ac:dyDescent="0.3"/>
    <row r="267" s="8" customFormat="1" ht="15.75" customHeight="1" x14ac:dyDescent="0.3"/>
    <row r="268" s="8" customFormat="1" ht="15.75" customHeight="1" x14ac:dyDescent="0.3"/>
    <row r="269" s="8" customFormat="1" ht="15.75" customHeight="1" x14ac:dyDescent="0.3"/>
    <row r="270" s="8" customFormat="1" ht="15.75" customHeight="1" x14ac:dyDescent="0.3"/>
    <row r="271" s="8" customFormat="1" ht="15.75" customHeight="1" x14ac:dyDescent="0.3"/>
    <row r="272" s="8" customFormat="1" ht="15.75" customHeight="1" x14ac:dyDescent="0.3"/>
    <row r="273" s="8" customFormat="1" ht="15.75" customHeight="1" x14ac:dyDescent="0.3"/>
    <row r="274" s="8" customFormat="1" ht="15.75" customHeight="1" x14ac:dyDescent="0.3"/>
    <row r="275" s="8" customFormat="1" ht="15.75" customHeight="1" x14ac:dyDescent="0.3"/>
    <row r="276" s="8" customFormat="1" ht="15.75" customHeight="1" x14ac:dyDescent="0.3"/>
    <row r="277" s="8" customFormat="1" ht="15.75" customHeight="1" x14ac:dyDescent="0.3"/>
    <row r="278" s="8" customFormat="1" ht="15.75" customHeight="1" x14ac:dyDescent="0.3"/>
    <row r="279" s="8" customFormat="1" ht="15.75" customHeight="1" x14ac:dyDescent="0.3"/>
    <row r="280" s="8" customFormat="1" ht="15.75" customHeight="1" x14ac:dyDescent="0.3"/>
    <row r="281" s="8" customFormat="1" ht="15.75" customHeight="1" x14ac:dyDescent="0.3"/>
    <row r="282" s="8" customFormat="1" ht="15.75" customHeight="1" x14ac:dyDescent="0.3"/>
    <row r="283" s="8" customFormat="1" ht="15.75" customHeight="1" x14ac:dyDescent="0.3"/>
    <row r="284" s="8" customFormat="1" ht="15.75" customHeight="1" x14ac:dyDescent="0.3"/>
    <row r="285" s="8" customFormat="1" ht="15.75" customHeight="1" x14ac:dyDescent="0.3"/>
    <row r="286" s="8" customFormat="1" ht="15.75" customHeight="1" x14ac:dyDescent="0.3"/>
    <row r="287" s="8" customFormat="1" ht="15.75" customHeight="1" x14ac:dyDescent="0.3"/>
    <row r="288" s="8" customFormat="1" ht="15.75" customHeight="1" x14ac:dyDescent="0.3"/>
    <row r="289" s="8" customFormat="1" ht="15.75" customHeight="1" x14ac:dyDescent="0.3"/>
    <row r="290" s="8" customFormat="1" ht="15.75" customHeight="1" x14ac:dyDescent="0.3"/>
    <row r="291" s="8" customFormat="1" ht="15.75" customHeight="1" x14ac:dyDescent="0.3"/>
    <row r="292" s="8" customFormat="1" ht="15.75" customHeight="1" x14ac:dyDescent="0.3"/>
    <row r="293" s="8" customFormat="1" ht="15.75" customHeight="1" x14ac:dyDescent="0.3"/>
    <row r="294" s="8" customFormat="1" ht="15.75" customHeight="1" x14ac:dyDescent="0.3"/>
    <row r="295" s="8" customFormat="1" ht="15.75" customHeight="1" x14ac:dyDescent="0.3"/>
    <row r="296" s="8" customFormat="1" ht="15.75" customHeight="1" x14ac:dyDescent="0.3"/>
    <row r="297" s="8" customFormat="1" ht="15.75" customHeight="1" x14ac:dyDescent="0.3"/>
    <row r="298" s="8" customFormat="1" ht="15.75" customHeight="1" x14ac:dyDescent="0.3"/>
    <row r="299" s="8" customFormat="1" ht="15.75" customHeight="1" x14ac:dyDescent="0.3"/>
    <row r="300" s="8" customFormat="1" ht="15.75" customHeight="1" x14ac:dyDescent="0.3"/>
    <row r="301" s="8" customFormat="1" ht="15.75" customHeight="1" x14ac:dyDescent="0.3"/>
    <row r="302" s="8" customFormat="1" ht="15.75" customHeight="1" x14ac:dyDescent="0.3"/>
    <row r="303" s="8" customFormat="1" ht="15.75" customHeight="1" x14ac:dyDescent="0.3"/>
    <row r="304" s="8" customFormat="1" ht="15.75" customHeight="1" x14ac:dyDescent="0.3"/>
    <row r="305" s="8" customFormat="1" ht="15.75" customHeight="1" x14ac:dyDescent="0.3"/>
    <row r="306" s="8" customFormat="1" ht="15.75" customHeight="1" x14ac:dyDescent="0.3"/>
    <row r="307" s="8" customFormat="1" ht="15.75" customHeight="1" x14ac:dyDescent="0.3"/>
    <row r="308" s="8" customFormat="1" ht="15.75" customHeight="1" x14ac:dyDescent="0.3"/>
    <row r="309" s="8" customFormat="1" ht="15.75" customHeight="1" x14ac:dyDescent="0.3"/>
    <row r="310" s="8" customFormat="1" ht="15.75" customHeight="1" x14ac:dyDescent="0.3"/>
    <row r="311" s="8" customFormat="1" ht="15.75" customHeight="1" x14ac:dyDescent="0.3"/>
    <row r="312" s="8" customFormat="1" ht="15.75" customHeight="1" x14ac:dyDescent="0.3"/>
    <row r="313" s="8" customFormat="1" ht="15.75" customHeight="1" x14ac:dyDescent="0.3"/>
    <row r="314" s="8" customFormat="1" ht="15.75" customHeight="1" x14ac:dyDescent="0.3"/>
    <row r="315" s="8" customFormat="1" ht="15.75" customHeight="1" x14ac:dyDescent="0.3"/>
    <row r="316" s="8" customFormat="1" ht="15.75" customHeight="1" x14ac:dyDescent="0.3"/>
    <row r="317" s="8" customFormat="1" ht="15.75" customHeight="1" x14ac:dyDescent="0.3"/>
    <row r="318" s="8" customFormat="1" ht="15.75" customHeight="1" x14ac:dyDescent="0.3"/>
    <row r="319" s="8" customFormat="1" ht="15.75" customHeight="1" x14ac:dyDescent="0.3"/>
    <row r="320" s="8" customFormat="1" ht="15.75" customHeight="1" x14ac:dyDescent="0.3"/>
    <row r="321" s="8" customFormat="1" ht="15.75" customHeight="1" x14ac:dyDescent="0.3"/>
    <row r="322" s="8" customFormat="1" ht="15.75" customHeight="1" x14ac:dyDescent="0.3"/>
    <row r="323" s="8" customFormat="1" ht="15.75" customHeight="1" x14ac:dyDescent="0.3"/>
    <row r="324" s="8" customFormat="1" ht="15.75" customHeight="1" x14ac:dyDescent="0.3"/>
    <row r="325" s="8" customFormat="1" ht="15.75" customHeight="1" x14ac:dyDescent="0.3"/>
    <row r="326" s="8" customFormat="1" ht="15.75" customHeight="1" x14ac:dyDescent="0.3"/>
    <row r="327" s="8" customFormat="1" ht="15.75" customHeight="1" x14ac:dyDescent="0.3"/>
    <row r="328" s="8" customFormat="1" ht="15.75" customHeight="1" x14ac:dyDescent="0.3"/>
    <row r="329" s="8" customFormat="1" ht="15.75" customHeight="1" x14ac:dyDescent="0.3"/>
    <row r="330" s="8" customFormat="1" ht="15.75" customHeight="1" x14ac:dyDescent="0.3"/>
    <row r="331" s="8" customFormat="1" ht="15.75" customHeight="1" x14ac:dyDescent="0.3"/>
    <row r="332" s="8" customFormat="1" ht="15.75" customHeight="1" x14ac:dyDescent="0.3"/>
    <row r="333" s="8" customFormat="1" ht="15.75" customHeight="1" x14ac:dyDescent="0.3"/>
    <row r="334" s="8" customFormat="1" ht="15.75" customHeight="1" x14ac:dyDescent="0.3"/>
    <row r="335" s="8" customFormat="1" ht="15.75" customHeight="1" x14ac:dyDescent="0.3"/>
    <row r="336" s="8" customFormat="1" ht="15.75" customHeight="1" x14ac:dyDescent="0.3"/>
    <row r="337" s="8" customFormat="1" ht="15.75" customHeight="1" x14ac:dyDescent="0.3"/>
    <row r="338" s="8" customFormat="1" ht="15.75" customHeight="1" x14ac:dyDescent="0.3"/>
    <row r="339" s="8" customFormat="1" ht="15.75" customHeight="1" x14ac:dyDescent="0.3"/>
    <row r="340" s="8" customFormat="1" ht="15.75" customHeight="1" x14ac:dyDescent="0.3"/>
    <row r="341" s="8" customFormat="1" ht="15.75" customHeight="1" x14ac:dyDescent="0.3"/>
    <row r="342" s="8" customFormat="1" ht="15.75" customHeight="1" x14ac:dyDescent="0.3"/>
    <row r="343" s="8" customFormat="1" ht="15.75" customHeight="1" x14ac:dyDescent="0.3"/>
    <row r="344" s="8" customFormat="1" ht="15.75" customHeight="1" x14ac:dyDescent="0.3"/>
    <row r="345" s="8" customFormat="1" ht="15.75" customHeight="1" x14ac:dyDescent="0.3"/>
    <row r="346" s="8" customFormat="1" ht="15.75" customHeight="1" x14ac:dyDescent="0.3"/>
    <row r="347" s="8" customFormat="1" ht="15.75" customHeight="1" x14ac:dyDescent="0.3"/>
    <row r="348" s="8" customFormat="1" ht="15.75" customHeight="1" x14ac:dyDescent="0.3"/>
    <row r="349" s="8" customFormat="1" ht="15.75" customHeight="1" x14ac:dyDescent="0.3"/>
    <row r="350" s="8" customFormat="1" ht="15.75" customHeight="1" x14ac:dyDescent="0.3"/>
    <row r="351" s="8" customFormat="1" ht="15.75" customHeight="1" x14ac:dyDescent="0.3"/>
    <row r="352" s="8" customFormat="1" ht="15.75" customHeight="1" x14ac:dyDescent="0.3"/>
    <row r="353" s="8" customFormat="1" ht="15.75" customHeight="1" x14ac:dyDescent="0.3"/>
    <row r="354" s="8" customFormat="1" ht="15.75" customHeight="1" x14ac:dyDescent="0.3"/>
    <row r="355" s="8" customFormat="1" ht="15.75" customHeight="1" x14ac:dyDescent="0.3"/>
    <row r="356" s="8" customFormat="1" ht="15.75" customHeight="1" x14ac:dyDescent="0.3"/>
    <row r="357" s="8" customFormat="1" ht="15.75" customHeight="1" x14ac:dyDescent="0.3"/>
    <row r="358" s="8" customFormat="1" ht="15.75" customHeight="1" x14ac:dyDescent="0.3"/>
    <row r="359" s="8" customFormat="1" ht="15.75" customHeight="1" x14ac:dyDescent="0.3"/>
    <row r="360" s="8" customFormat="1" ht="15.75" customHeight="1" x14ac:dyDescent="0.3"/>
    <row r="361" s="8" customFormat="1" ht="15.75" customHeight="1" x14ac:dyDescent="0.3"/>
    <row r="362" s="8" customFormat="1" ht="15.75" customHeight="1" x14ac:dyDescent="0.3"/>
    <row r="363" s="8" customFormat="1" ht="15.75" customHeight="1" x14ac:dyDescent="0.3"/>
    <row r="364" s="8" customFormat="1" ht="15.75" customHeight="1" x14ac:dyDescent="0.3"/>
    <row r="365" s="8" customFormat="1" ht="15.75" customHeight="1" x14ac:dyDescent="0.3"/>
    <row r="366" s="8" customFormat="1" ht="15.75" customHeight="1" x14ac:dyDescent="0.3"/>
    <row r="367" s="8" customFormat="1" ht="15.75" customHeight="1" x14ac:dyDescent="0.3"/>
    <row r="368" s="8" customFormat="1" ht="15.75" customHeight="1" x14ac:dyDescent="0.3"/>
    <row r="369" s="8" customFormat="1" ht="15.75" customHeight="1" x14ac:dyDescent="0.3"/>
    <row r="370" s="8" customFormat="1" ht="15.75" customHeight="1" x14ac:dyDescent="0.3"/>
    <row r="371" s="8" customFormat="1" ht="15.75" customHeight="1" x14ac:dyDescent="0.3"/>
    <row r="372" s="8" customFormat="1" ht="15.75" customHeight="1" x14ac:dyDescent="0.3"/>
    <row r="373" s="8" customFormat="1" ht="15.75" customHeight="1" x14ac:dyDescent="0.3"/>
    <row r="374" s="8" customFormat="1" ht="15.75" customHeight="1" x14ac:dyDescent="0.3"/>
    <row r="375" s="8" customFormat="1" ht="15.75" customHeight="1" x14ac:dyDescent="0.3"/>
    <row r="376" s="8" customFormat="1" ht="15.75" customHeight="1" x14ac:dyDescent="0.3"/>
    <row r="377" s="8" customFormat="1" ht="15.75" customHeight="1" x14ac:dyDescent="0.3"/>
    <row r="378" s="8" customFormat="1" ht="15.75" customHeight="1" x14ac:dyDescent="0.3"/>
    <row r="379" s="8" customFormat="1" ht="15.75" customHeight="1" x14ac:dyDescent="0.3"/>
    <row r="380" s="8" customFormat="1" ht="15.75" customHeight="1" x14ac:dyDescent="0.3"/>
    <row r="381" s="8" customFormat="1" ht="15.75" customHeight="1" x14ac:dyDescent="0.3"/>
    <row r="382" s="8" customFormat="1" ht="15.75" customHeight="1" x14ac:dyDescent="0.3"/>
    <row r="383" s="8" customFormat="1" ht="15.75" customHeight="1" x14ac:dyDescent="0.3"/>
    <row r="384" s="8" customFormat="1" ht="15.75" customHeight="1" x14ac:dyDescent="0.3"/>
    <row r="385" s="8" customFormat="1" ht="15.75" customHeight="1" x14ac:dyDescent="0.3"/>
    <row r="386" s="8" customFormat="1" ht="15.75" customHeight="1" x14ac:dyDescent="0.3"/>
    <row r="387" s="8" customFormat="1" ht="15.75" customHeight="1" x14ac:dyDescent="0.3"/>
    <row r="388" s="8" customFormat="1" ht="15.75" customHeight="1" x14ac:dyDescent="0.3"/>
    <row r="389" s="8" customFormat="1" ht="15.75" customHeight="1" x14ac:dyDescent="0.3"/>
    <row r="390" s="8" customFormat="1" ht="15.75" customHeight="1" x14ac:dyDescent="0.3"/>
    <row r="391" s="8" customFormat="1" ht="15.75" customHeight="1" x14ac:dyDescent="0.3"/>
    <row r="392" s="8" customFormat="1" ht="15.75" customHeight="1" x14ac:dyDescent="0.3"/>
    <row r="393" s="8" customFormat="1" ht="15.75" customHeight="1" x14ac:dyDescent="0.3"/>
    <row r="394" s="8" customFormat="1" ht="15.75" customHeight="1" x14ac:dyDescent="0.3"/>
    <row r="395" s="8" customFormat="1" ht="15.75" customHeight="1" x14ac:dyDescent="0.3"/>
    <row r="396" s="8" customFormat="1" ht="15.75" customHeight="1" x14ac:dyDescent="0.3"/>
    <row r="397" s="8" customFormat="1" ht="15.75" customHeight="1" x14ac:dyDescent="0.3"/>
    <row r="398" s="8" customFormat="1" ht="15.75" customHeight="1" x14ac:dyDescent="0.3"/>
    <row r="399" s="8" customFormat="1" ht="15.75" customHeight="1" x14ac:dyDescent="0.3"/>
    <row r="400" s="8" customFormat="1" ht="15.75" customHeight="1" x14ac:dyDescent="0.3"/>
    <row r="401" s="8" customFormat="1" ht="15.75" customHeight="1" x14ac:dyDescent="0.3"/>
    <row r="402" s="8" customFormat="1" ht="15.75" customHeight="1" x14ac:dyDescent="0.3"/>
    <row r="403" s="8" customFormat="1" ht="15.75" customHeight="1" x14ac:dyDescent="0.3"/>
    <row r="404" s="8" customFormat="1" ht="15.75" customHeight="1" x14ac:dyDescent="0.3"/>
    <row r="405" s="8" customFormat="1" ht="15.75" customHeight="1" x14ac:dyDescent="0.3"/>
    <row r="406" s="8" customFormat="1" ht="15.75" customHeight="1" x14ac:dyDescent="0.3"/>
    <row r="407" s="8" customFormat="1" ht="15.75" customHeight="1" x14ac:dyDescent="0.3"/>
    <row r="408" s="8" customFormat="1" ht="15.75" customHeight="1" x14ac:dyDescent="0.3"/>
    <row r="409" s="8" customFormat="1" ht="15.75" customHeight="1" x14ac:dyDescent="0.3"/>
    <row r="410" s="8" customFormat="1" ht="15.75" customHeight="1" x14ac:dyDescent="0.3"/>
    <row r="411" s="8" customFormat="1" ht="15.75" customHeight="1" x14ac:dyDescent="0.3"/>
    <row r="412" s="8" customFormat="1" ht="15.75" customHeight="1" x14ac:dyDescent="0.3"/>
    <row r="413" s="8" customFormat="1" ht="15.75" customHeight="1" x14ac:dyDescent="0.3"/>
    <row r="414" s="8" customFormat="1" ht="15.75" customHeight="1" x14ac:dyDescent="0.3"/>
    <row r="415" s="8" customFormat="1" ht="15.75" customHeight="1" x14ac:dyDescent="0.3"/>
    <row r="416" s="8" customFormat="1" ht="15.75" customHeight="1" x14ac:dyDescent="0.3"/>
    <row r="417" s="8" customFormat="1" ht="15.75" customHeight="1" x14ac:dyDescent="0.3"/>
    <row r="418" s="8" customFormat="1" ht="15.75" customHeight="1" x14ac:dyDescent="0.3"/>
    <row r="419" s="8" customFormat="1" ht="15.75" customHeight="1" x14ac:dyDescent="0.3"/>
    <row r="420" s="8" customFormat="1" ht="15.75" customHeight="1" x14ac:dyDescent="0.3"/>
    <row r="421" s="8" customFormat="1" ht="15.75" customHeight="1" x14ac:dyDescent="0.3"/>
    <row r="422" s="8" customFormat="1" ht="15.75" customHeight="1" x14ac:dyDescent="0.3"/>
    <row r="423" s="8" customFormat="1" ht="15.75" customHeight="1" x14ac:dyDescent="0.3"/>
  </sheetData>
  <sheetProtection algorithmName="SHA-512" hashValue="LxppGubJloMMmr5lGleykvPNE1CSQXDKNP51Z9j81nOAExlVTi+gmXiToRpWv5YDOVzQgGaD7yzDOts6sALbKA==" saltValue="08BZeafK7y7UbVYQQ2VABQ==" spinCount="100000" sheet="1" objects="1" scenarios="1"/>
  <sortState xmlns:xlrd2="http://schemas.microsoft.com/office/spreadsheetml/2017/richdata2" ref="A9:J18">
    <sortCondition descending="1" ref="A9:A18"/>
  </sortState>
  <mergeCells count="6">
    <mergeCell ref="A1:N1"/>
    <mergeCell ref="A2:N2"/>
    <mergeCell ref="A3:N3"/>
    <mergeCell ref="A4:N4"/>
    <mergeCell ref="A5:N5"/>
    <mergeCell ref="A7:N7"/>
  </mergeCells>
  <phoneticPr fontId="2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3C073-1D98-4DD2-A082-6103BC479888}">
  <dimension ref="A1:AX206"/>
  <sheetViews>
    <sheetView tabSelected="1" workbookViewId="0">
      <selection activeCell="C21" sqref="C21"/>
    </sheetView>
  </sheetViews>
  <sheetFormatPr defaultRowHeight="14.5" x14ac:dyDescent="0.35"/>
  <cols>
    <col min="1" max="1" width="51.1796875" style="2" customWidth="1"/>
    <col min="2" max="2" width="12.90625" style="2" customWidth="1"/>
    <col min="3" max="3" width="18.26953125" style="2" customWidth="1"/>
    <col min="4" max="4" width="18.90625" style="2" customWidth="1"/>
    <col min="5" max="5" width="24.08984375" style="2" customWidth="1"/>
    <col min="6" max="14" width="8.7265625" style="25" hidden="1" customWidth="1"/>
    <col min="15" max="50" width="8.7265625" style="25"/>
    <col min="51" max="16384" width="8.7265625" style="2"/>
  </cols>
  <sheetData>
    <row r="1" spans="1:14" s="4" customFormat="1" ht="15.5" x14ac:dyDescent="0.35">
      <c r="A1" s="3" t="s">
        <v>52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4" customFormat="1" ht="15.5" x14ac:dyDescent="0.35">
      <c r="A2" s="3" t="s">
        <v>53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4" customFormat="1" ht="15.5" x14ac:dyDescent="0.35">
      <c r="A3" s="3" t="s">
        <v>54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4" customFormat="1" ht="15.5" x14ac:dyDescent="0.3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4" customFormat="1" ht="15.5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4" customFormat="1" x14ac:dyDescent="0.35">
      <c r="A6" s="6"/>
      <c r="B6" s="6"/>
      <c r="C6" s="6"/>
      <c r="D6" s="6"/>
      <c r="E6" s="6"/>
      <c r="N6" s="25"/>
    </row>
    <row r="7" spans="1:14" s="4" customFormat="1" ht="15" thickBot="1" x14ac:dyDescent="0.4">
      <c r="A7" s="31" t="s">
        <v>56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4" ht="15" thickBot="1" x14ac:dyDescent="0.4">
      <c r="A8" s="10" t="s">
        <v>0</v>
      </c>
      <c r="B8" s="26" t="s">
        <v>28</v>
      </c>
      <c r="C8" s="26" t="s">
        <v>29</v>
      </c>
      <c r="D8" s="26" t="s">
        <v>32</v>
      </c>
      <c r="E8" s="11" t="s">
        <v>33</v>
      </c>
    </row>
    <row r="9" spans="1:14" ht="15" thickBot="1" x14ac:dyDescent="0.4">
      <c r="A9" s="13" t="s">
        <v>8</v>
      </c>
      <c r="B9" s="17">
        <v>1</v>
      </c>
      <c r="C9" s="17">
        <v>69</v>
      </c>
      <c r="D9" s="16">
        <f>B9/C9</f>
        <v>1.4492753623188406E-2</v>
      </c>
      <c r="E9" s="17">
        <v>10</v>
      </c>
    </row>
    <row r="10" spans="1:14" ht="15" thickBot="1" x14ac:dyDescent="0.4">
      <c r="A10" s="19" t="s">
        <v>2</v>
      </c>
      <c r="B10" s="23">
        <v>1</v>
      </c>
      <c r="C10" s="23">
        <v>30</v>
      </c>
      <c r="D10" s="22">
        <f>B10/C10</f>
        <v>3.3333333333333333E-2</v>
      </c>
      <c r="E10" s="23">
        <v>9</v>
      </c>
    </row>
    <row r="11" spans="1:14" ht="15" thickBot="1" x14ac:dyDescent="0.4">
      <c r="A11" s="13" t="s">
        <v>7</v>
      </c>
      <c r="B11" s="17">
        <v>1</v>
      </c>
      <c r="C11" s="17">
        <v>18</v>
      </c>
      <c r="D11" s="16">
        <f>B11/C11</f>
        <v>5.5555555555555552E-2</v>
      </c>
      <c r="E11" s="17">
        <v>8</v>
      </c>
    </row>
    <row r="12" spans="1:14" ht="15" thickBot="1" x14ac:dyDescent="0.4">
      <c r="A12" s="19" t="s">
        <v>1</v>
      </c>
      <c r="B12" s="23">
        <v>6</v>
      </c>
      <c r="C12" s="23">
        <v>41</v>
      </c>
      <c r="D12" s="22">
        <f>B12/C12</f>
        <v>0.14634146341463414</v>
      </c>
      <c r="E12" s="23">
        <f>(7+6)/2</f>
        <v>6.5</v>
      </c>
    </row>
    <row r="13" spans="1:14" ht="15" thickBot="1" x14ac:dyDescent="0.4">
      <c r="A13" s="13" t="s">
        <v>6</v>
      </c>
      <c r="B13" s="17">
        <v>5</v>
      </c>
      <c r="C13" s="17">
        <v>34</v>
      </c>
      <c r="D13" s="16">
        <f>B13/C13</f>
        <v>0.14705882352941177</v>
      </c>
      <c r="E13" s="17">
        <v>6.5</v>
      </c>
    </row>
    <row r="14" spans="1:14" ht="15" thickBot="1" x14ac:dyDescent="0.4">
      <c r="A14" s="19" t="s">
        <v>5</v>
      </c>
      <c r="B14" s="23">
        <v>6</v>
      </c>
      <c r="C14" s="23">
        <v>33</v>
      </c>
      <c r="D14" s="22">
        <f>B14/C14</f>
        <v>0.18181818181818182</v>
      </c>
      <c r="E14" s="23">
        <f>(5+4)/2</f>
        <v>4.5</v>
      </c>
    </row>
    <row r="15" spans="1:14" ht="15" thickBot="1" x14ac:dyDescent="0.4">
      <c r="A15" s="13" t="s">
        <v>4</v>
      </c>
      <c r="B15" s="17">
        <v>7</v>
      </c>
      <c r="C15" s="17">
        <v>38</v>
      </c>
      <c r="D15" s="16">
        <f>B15/C15</f>
        <v>0.18421052631578946</v>
      </c>
      <c r="E15" s="17">
        <v>4.5</v>
      </c>
    </row>
    <row r="16" spans="1:14" ht="15" thickBot="1" x14ac:dyDescent="0.4">
      <c r="A16" s="19" t="s">
        <v>3</v>
      </c>
      <c r="B16" s="23">
        <v>8</v>
      </c>
      <c r="C16" s="23">
        <v>34</v>
      </c>
      <c r="D16" s="22">
        <f>B16/C16</f>
        <v>0.23529411764705882</v>
      </c>
      <c r="E16" s="23">
        <v>3</v>
      </c>
    </row>
    <row r="17" spans="1:5" ht="15" thickBot="1" x14ac:dyDescent="0.4">
      <c r="A17" s="13" t="s">
        <v>10</v>
      </c>
      <c r="B17" s="17">
        <v>9</v>
      </c>
      <c r="C17" s="17">
        <v>28</v>
      </c>
      <c r="D17" s="16">
        <f>B17/C17</f>
        <v>0.32142857142857145</v>
      </c>
      <c r="E17" s="17">
        <v>2</v>
      </c>
    </row>
    <row r="18" spans="1:5" ht="15" thickBot="1" x14ac:dyDescent="0.4">
      <c r="A18" s="19" t="s">
        <v>9</v>
      </c>
      <c r="B18" s="23">
        <v>7</v>
      </c>
      <c r="C18" s="23">
        <v>15</v>
      </c>
      <c r="D18" s="22">
        <f>B18/C18</f>
        <v>0.46666666666666667</v>
      </c>
      <c r="E18" s="23">
        <v>1</v>
      </c>
    </row>
    <row r="19" spans="1:5" s="25" customFormat="1" x14ac:dyDescent="0.35"/>
    <row r="20" spans="1:5" s="25" customFormat="1" x14ac:dyDescent="0.35"/>
    <row r="21" spans="1:5" s="25" customFormat="1" x14ac:dyDescent="0.35">
      <c r="A21" s="25" t="s">
        <v>13</v>
      </c>
    </row>
    <row r="22" spans="1:5" s="25" customFormat="1" x14ac:dyDescent="0.35">
      <c r="A22" s="25" t="s">
        <v>30</v>
      </c>
    </row>
    <row r="23" spans="1:5" s="25" customFormat="1" x14ac:dyDescent="0.35">
      <c r="A23" s="25" t="s">
        <v>31</v>
      </c>
    </row>
    <row r="24" spans="1:5" s="25" customFormat="1" x14ac:dyDescent="0.35">
      <c r="A24" s="8" t="s">
        <v>34</v>
      </c>
    </row>
    <row r="25" spans="1:5" s="25" customFormat="1" x14ac:dyDescent="0.35"/>
    <row r="26" spans="1:5" s="25" customFormat="1" x14ac:dyDescent="0.35"/>
    <row r="27" spans="1:5" s="25" customFormat="1" x14ac:dyDescent="0.35"/>
    <row r="28" spans="1:5" s="25" customFormat="1" x14ac:dyDescent="0.35"/>
    <row r="29" spans="1:5" s="25" customFormat="1" x14ac:dyDescent="0.35"/>
    <row r="30" spans="1:5" s="25" customFormat="1" x14ac:dyDescent="0.35"/>
    <row r="31" spans="1:5" s="25" customFormat="1" x14ac:dyDescent="0.35"/>
    <row r="32" spans="1:5" s="25" customFormat="1" x14ac:dyDescent="0.35"/>
    <row r="33" s="25" customFormat="1" x14ac:dyDescent="0.35"/>
    <row r="34" s="25" customFormat="1" x14ac:dyDescent="0.35"/>
    <row r="35" s="25" customFormat="1" x14ac:dyDescent="0.35"/>
    <row r="36" s="25" customFormat="1" x14ac:dyDescent="0.35"/>
    <row r="37" s="25" customFormat="1" x14ac:dyDescent="0.35"/>
    <row r="38" s="25" customFormat="1" x14ac:dyDescent="0.35"/>
    <row r="39" s="25" customFormat="1" x14ac:dyDescent="0.35"/>
    <row r="40" s="25" customFormat="1" x14ac:dyDescent="0.35"/>
    <row r="41" s="25" customFormat="1" x14ac:dyDescent="0.35"/>
    <row r="42" s="25" customFormat="1" x14ac:dyDescent="0.35"/>
    <row r="43" s="25" customFormat="1" x14ac:dyDescent="0.35"/>
    <row r="44" s="25" customFormat="1" x14ac:dyDescent="0.35"/>
    <row r="45" s="25" customFormat="1" x14ac:dyDescent="0.35"/>
    <row r="46" s="25" customFormat="1" x14ac:dyDescent="0.35"/>
    <row r="47" s="25" customFormat="1" x14ac:dyDescent="0.35"/>
    <row r="48" s="25" customFormat="1" x14ac:dyDescent="0.35"/>
    <row r="49" s="25" customFormat="1" x14ac:dyDescent="0.35"/>
    <row r="50" s="25" customFormat="1" x14ac:dyDescent="0.35"/>
    <row r="51" s="25" customFormat="1" x14ac:dyDescent="0.35"/>
    <row r="52" s="25" customFormat="1" x14ac:dyDescent="0.35"/>
    <row r="53" s="25" customFormat="1" x14ac:dyDescent="0.35"/>
    <row r="54" s="25" customFormat="1" x14ac:dyDescent="0.35"/>
    <row r="55" s="25" customFormat="1" x14ac:dyDescent="0.35"/>
    <row r="56" s="25" customFormat="1" x14ac:dyDescent="0.35"/>
    <row r="57" s="25" customFormat="1" x14ac:dyDescent="0.35"/>
    <row r="58" s="25" customFormat="1" x14ac:dyDescent="0.35"/>
    <row r="59" s="25" customFormat="1" x14ac:dyDescent="0.35"/>
    <row r="60" s="25" customFormat="1" x14ac:dyDescent="0.35"/>
    <row r="61" s="25" customFormat="1" x14ac:dyDescent="0.35"/>
    <row r="62" s="25" customFormat="1" x14ac:dyDescent="0.35"/>
    <row r="63" s="25" customFormat="1" x14ac:dyDescent="0.35"/>
    <row r="64" s="25" customFormat="1" x14ac:dyDescent="0.35"/>
    <row r="65" s="25" customFormat="1" x14ac:dyDescent="0.35"/>
    <row r="66" s="25" customFormat="1" x14ac:dyDescent="0.35"/>
    <row r="67" s="25" customFormat="1" x14ac:dyDescent="0.35"/>
    <row r="68" s="25" customFormat="1" x14ac:dyDescent="0.35"/>
    <row r="69" s="25" customFormat="1" x14ac:dyDescent="0.35"/>
    <row r="70" s="25" customFormat="1" x14ac:dyDescent="0.35"/>
    <row r="71" s="25" customFormat="1" x14ac:dyDescent="0.35"/>
    <row r="72" s="25" customFormat="1" x14ac:dyDescent="0.35"/>
    <row r="73" s="25" customFormat="1" x14ac:dyDescent="0.35"/>
    <row r="74" s="25" customFormat="1" x14ac:dyDescent="0.35"/>
    <row r="75" s="25" customFormat="1" x14ac:dyDescent="0.35"/>
    <row r="76" s="25" customFormat="1" x14ac:dyDescent="0.35"/>
    <row r="77" s="25" customFormat="1" x14ac:dyDescent="0.35"/>
    <row r="78" s="25" customFormat="1" x14ac:dyDescent="0.35"/>
    <row r="79" s="25" customFormat="1" x14ac:dyDescent="0.35"/>
    <row r="80" s="25" customFormat="1" x14ac:dyDescent="0.35"/>
    <row r="81" s="25" customFormat="1" x14ac:dyDescent="0.35"/>
    <row r="82" s="25" customFormat="1" x14ac:dyDescent="0.35"/>
    <row r="83" s="25" customFormat="1" x14ac:dyDescent="0.35"/>
    <row r="84" s="25" customFormat="1" x14ac:dyDescent="0.35"/>
    <row r="85" s="25" customFormat="1" x14ac:dyDescent="0.35"/>
    <row r="86" s="25" customFormat="1" x14ac:dyDescent="0.35"/>
    <row r="87" s="25" customFormat="1" x14ac:dyDescent="0.35"/>
    <row r="88" s="25" customFormat="1" x14ac:dyDescent="0.35"/>
    <row r="89" s="25" customFormat="1" x14ac:dyDescent="0.35"/>
    <row r="90" s="25" customFormat="1" x14ac:dyDescent="0.35"/>
    <row r="91" s="25" customFormat="1" x14ac:dyDescent="0.35"/>
    <row r="92" s="25" customFormat="1" x14ac:dyDescent="0.35"/>
    <row r="93" s="25" customFormat="1" x14ac:dyDescent="0.35"/>
    <row r="94" s="25" customFormat="1" x14ac:dyDescent="0.35"/>
    <row r="95" s="25" customFormat="1" x14ac:dyDescent="0.35"/>
    <row r="96" s="25" customFormat="1" x14ac:dyDescent="0.35"/>
    <row r="97" s="25" customFormat="1" x14ac:dyDescent="0.35"/>
    <row r="98" s="25" customFormat="1" x14ac:dyDescent="0.35"/>
    <row r="99" s="25" customFormat="1" x14ac:dyDescent="0.35"/>
    <row r="100" s="25" customFormat="1" x14ac:dyDescent="0.35"/>
    <row r="101" s="25" customFormat="1" x14ac:dyDescent="0.35"/>
    <row r="102" s="25" customFormat="1" x14ac:dyDescent="0.35"/>
    <row r="103" s="25" customFormat="1" x14ac:dyDescent="0.35"/>
    <row r="104" s="25" customFormat="1" x14ac:dyDescent="0.35"/>
    <row r="105" s="25" customFormat="1" x14ac:dyDescent="0.35"/>
    <row r="106" s="25" customFormat="1" x14ac:dyDescent="0.35"/>
    <row r="107" s="25" customFormat="1" x14ac:dyDescent="0.35"/>
    <row r="108" s="25" customFormat="1" x14ac:dyDescent="0.35"/>
    <row r="109" s="25" customFormat="1" x14ac:dyDescent="0.35"/>
    <row r="110" s="25" customFormat="1" x14ac:dyDescent="0.35"/>
    <row r="111" s="25" customFormat="1" x14ac:dyDescent="0.35"/>
    <row r="112" s="25" customFormat="1" x14ac:dyDescent="0.35"/>
    <row r="113" s="25" customFormat="1" x14ac:dyDescent="0.35"/>
    <row r="114" s="25" customFormat="1" x14ac:dyDescent="0.35"/>
    <row r="115" s="25" customFormat="1" x14ac:dyDescent="0.35"/>
    <row r="116" s="25" customFormat="1" x14ac:dyDescent="0.35"/>
    <row r="117" s="25" customFormat="1" x14ac:dyDescent="0.35"/>
    <row r="118" s="25" customFormat="1" x14ac:dyDescent="0.35"/>
    <row r="119" s="25" customFormat="1" x14ac:dyDescent="0.35"/>
    <row r="120" s="25" customFormat="1" x14ac:dyDescent="0.35"/>
    <row r="121" s="25" customFormat="1" x14ac:dyDescent="0.35"/>
    <row r="122" s="25" customFormat="1" x14ac:dyDescent="0.35"/>
    <row r="123" s="25" customFormat="1" x14ac:dyDescent="0.35"/>
    <row r="124" s="25" customFormat="1" x14ac:dyDescent="0.35"/>
    <row r="125" s="25" customFormat="1" x14ac:dyDescent="0.35"/>
    <row r="126" s="25" customFormat="1" x14ac:dyDescent="0.35"/>
    <row r="127" s="25" customFormat="1" x14ac:dyDescent="0.35"/>
    <row r="128" s="25" customFormat="1" x14ac:dyDescent="0.35"/>
    <row r="129" s="25" customFormat="1" x14ac:dyDescent="0.35"/>
    <row r="130" s="25" customFormat="1" x14ac:dyDescent="0.35"/>
    <row r="131" s="25" customFormat="1" x14ac:dyDescent="0.35"/>
    <row r="132" s="25" customFormat="1" x14ac:dyDescent="0.35"/>
    <row r="133" s="25" customFormat="1" x14ac:dyDescent="0.35"/>
    <row r="134" s="25" customFormat="1" x14ac:dyDescent="0.35"/>
    <row r="135" s="25" customFormat="1" x14ac:dyDescent="0.35"/>
    <row r="136" s="25" customFormat="1" x14ac:dyDescent="0.35"/>
    <row r="137" s="25" customFormat="1" x14ac:dyDescent="0.35"/>
    <row r="138" s="25" customFormat="1" x14ac:dyDescent="0.35"/>
    <row r="139" s="25" customFormat="1" x14ac:dyDescent="0.35"/>
    <row r="140" s="25" customFormat="1" x14ac:dyDescent="0.35"/>
    <row r="141" s="25" customFormat="1" x14ac:dyDescent="0.35"/>
    <row r="142" s="25" customFormat="1" x14ac:dyDescent="0.35"/>
    <row r="143" s="25" customFormat="1" x14ac:dyDescent="0.35"/>
    <row r="144" s="25" customFormat="1" x14ac:dyDescent="0.35"/>
    <row r="145" s="25" customFormat="1" x14ac:dyDescent="0.35"/>
    <row r="146" s="25" customFormat="1" x14ac:dyDescent="0.35"/>
    <row r="147" s="25" customFormat="1" x14ac:dyDescent="0.35"/>
    <row r="148" s="25" customFormat="1" x14ac:dyDescent="0.35"/>
    <row r="149" s="25" customFormat="1" x14ac:dyDescent="0.35"/>
    <row r="150" s="25" customFormat="1" x14ac:dyDescent="0.35"/>
    <row r="151" s="25" customFormat="1" x14ac:dyDescent="0.35"/>
    <row r="152" s="25" customFormat="1" x14ac:dyDescent="0.35"/>
    <row r="153" s="25" customFormat="1" x14ac:dyDescent="0.35"/>
    <row r="154" s="25" customFormat="1" x14ac:dyDescent="0.35"/>
    <row r="155" s="25" customFormat="1" x14ac:dyDescent="0.35"/>
    <row r="156" s="25" customFormat="1" x14ac:dyDescent="0.35"/>
    <row r="157" s="25" customFormat="1" x14ac:dyDescent="0.35"/>
    <row r="158" s="25" customFormat="1" x14ac:dyDescent="0.35"/>
    <row r="159" s="25" customFormat="1" x14ac:dyDescent="0.35"/>
    <row r="160" s="25" customFormat="1" x14ac:dyDescent="0.35"/>
    <row r="161" s="25" customFormat="1" x14ac:dyDescent="0.35"/>
    <row r="162" s="25" customFormat="1" x14ac:dyDescent="0.35"/>
    <row r="163" s="25" customFormat="1" x14ac:dyDescent="0.35"/>
    <row r="164" s="25" customFormat="1" x14ac:dyDescent="0.35"/>
    <row r="165" s="25" customFormat="1" x14ac:dyDescent="0.35"/>
    <row r="166" s="25" customFormat="1" x14ac:dyDescent="0.35"/>
    <row r="167" s="25" customFormat="1" x14ac:dyDescent="0.35"/>
    <row r="168" s="25" customFormat="1" x14ac:dyDescent="0.35"/>
    <row r="169" s="25" customFormat="1" x14ac:dyDescent="0.35"/>
    <row r="170" s="25" customFormat="1" x14ac:dyDescent="0.35"/>
    <row r="171" s="25" customFormat="1" x14ac:dyDescent="0.35"/>
    <row r="172" s="25" customFormat="1" x14ac:dyDescent="0.35"/>
    <row r="173" s="25" customFormat="1" x14ac:dyDescent="0.35"/>
    <row r="174" s="25" customFormat="1" x14ac:dyDescent="0.35"/>
    <row r="175" s="25" customFormat="1" x14ac:dyDescent="0.35"/>
    <row r="176" s="25" customFormat="1" x14ac:dyDescent="0.35"/>
    <row r="177" s="25" customFormat="1" x14ac:dyDescent="0.35"/>
    <row r="178" s="25" customFormat="1" x14ac:dyDescent="0.35"/>
    <row r="179" s="25" customFormat="1" x14ac:dyDescent="0.35"/>
    <row r="180" s="25" customFormat="1" x14ac:dyDescent="0.35"/>
    <row r="181" s="25" customFormat="1" x14ac:dyDescent="0.35"/>
    <row r="182" s="25" customFormat="1" x14ac:dyDescent="0.35"/>
    <row r="183" s="25" customFormat="1" x14ac:dyDescent="0.35"/>
    <row r="184" s="25" customFormat="1" x14ac:dyDescent="0.35"/>
    <row r="185" s="25" customFormat="1" x14ac:dyDescent="0.35"/>
    <row r="186" s="25" customFormat="1" x14ac:dyDescent="0.35"/>
    <row r="187" s="25" customFormat="1" x14ac:dyDescent="0.35"/>
    <row r="188" s="25" customFormat="1" x14ac:dyDescent="0.35"/>
    <row r="189" s="25" customFormat="1" x14ac:dyDescent="0.35"/>
    <row r="190" s="25" customFormat="1" x14ac:dyDescent="0.35"/>
    <row r="191" s="25" customFormat="1" x14ac:dyDescent="0.35"/>
    <row r="192" s="25" customFormat="1" x14ac:dyDescent="0.35"/>
    <row r="193" s="25" customFormat="1" x14ac:dyDescent="0.35"/>
    <row r="194" s="25" customFormat="1" x14ac:dyDescent="0.35"/>
    <row r="195" s="25" customFormat="1" x14ac:dyDescent="0.35"/>
    <row r="196" s="25" customFormat="1" x14ac:dyDescent="0.35"/>
    <row r="197" s="25" customFormat="1" x14ac:dyDescent="0.35"/>
    <row r="198" s="25" customFormat="1" x14ac:dyDescent="0.35"/>
    <row r="199" s="25" customFormat="1" x14ac:dyDescent="0.35"/>
    <row r="200" s="25" customFormat="1" x14ac:dyDescent="0.35"/>
    <row r="201" s="25" customFormat="1" x14ac:dyDescent="0.35"/>
    <row r="202" s="25" customFormat="1" x14ac:dyDescent="0.35"/>
    <row r="203" s="25" customFormat="1" x14ac:dyDescent="0.35"/>
    <row r="204" s="25" customFormat="1" x14ac:dyDescent="0.35"/>
    <row r="205" s="25" customFormat="1" x14ac:dyDescent="0.35"/>
    <row r="206" s="25" customFormat="1" x14ac:dyDescent="0.35"/>
  </sheetData>
  <sheetProtection algorithmName="SHA-512" hashValue="3IBl8Fzkgc4C+/63x7Cj5GOWiODghc3g1FQ091L5jpYrYzaQZRGPsWWbqDfMm4o8IK+7Lv8NPAKC+pQXtabZ/g==" saltValue="AqvHuHWAuzWTu2wsBxa69g==" spinCount="100000" sheet="1" objects="1" scenarios="1"/>
  <sortState xmlns:xlrd2="http://schemas.microsoft.com/office/spreadsheetml/2017/richdata2" ref="A9:D18">
    <sortCondition ref="D9:D18"/>
  </sortState>
  <mergeCells count="6">
    <mergeCell ref="A1:N1"/>
    <mergeCell ref="A2:N2"/>
    <mergeCell ref="A3:N3"/>
    <mergeCell ref="A4:N4"/>
    <mergeCell ref="A5:N5"/>
    <mergeCell ref="A7:N7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73216-C34A-4494-A92B-E56A9D3E3A5A}">
  <dimension ref="A1:BF230"/>
  <sheetViews>
    <sheetView workbookViewId="0">
      <selection activeCell="P15" sqref="P15"/>
    </sheetView>
  </sheetViews>
  <sheetFormatPr defaultRowHeight="14.5" x14ac:dyDescent="0.35"/>
  <cols>
    <col min="1" max="1" width="37.7265625" customWidth="1"/>
    <col min="2" max="2" width="29.7265625" style="2" customWidth="1"/>
    <col min="3" max="3" width="27.26953125" customWidth="1"/>
    <col min="4" max="14" width="8.7265625" hidden="1" customWidth="1"/>
    <col min="15" max="58" width="8.7265625" style="27"/>
  </cols>
  <sheetData>
    <row r="1" spans="1:14" s="4" customFormat="1" ht="15.5" x14ac:dyDescent="0.35">
      <c r="A1" s="3" t="s">
        <v>52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4" customFormat="1" ht="15.5" x14ac:dyDescent="0.35">
      <c r="A2" s="3" t="s">
        <v>53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4" customFormat="1" ht="15.5" x14ac:dyDescent="0.35">
      <c r="A3" s="3" t="s">
        <v>54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4" customFormat="1" ht="15.5" x14ac:dyDescent="0.3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4" customFormat="1" ht="15.5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4" customFormat="1" x14ac:dyDescent="0.35">
      <c r="A6" s="6"/>
      <c r="B6" s="6"/>
      <c r="C6" s="6"/>
      <c r="D6" s="6"/>
      <c r="E6" s="6"/>
      <c r="N6" s="25"/>
    </row>
    <row r="7" spans="1:14" s="4" customFormat="1" ht="15" thickBot="1" x14ac:dyDescent="0.4">
      <c r="A7" s="31" t="s">
        <v>57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4" ht="15" thickBot="1" x14ac:dyDescent="0.4">
      <c r="A8" s="10" t="s">
        <v>0</v>
      </c>
      <c r="B8" s="26" t="s">
        <v>39</v>
      </c>
      <c r="C8" s="26" t="s">
        <v>40</v>
      </c>
    </row>
    <row r="9" spans="1:14" ht="15" thickBot="1" x14ac:dyDescent="0.4">
      <c r="A9" s="13" t="s">
        <v>9</v>
      </c>
      <c r="B9" s="29">
        <f>'Planilha de cálculo'!N12</f>
        <v>6.8083333333333336</v>
      </c>
      <c r="C9" s="17" t="s">
        <v>42</v>
      </c>
    </row>
    <row r="10" spans="1:14" ht="15" thickBot="1" x14ac:dyDescent="0.4">
      <c r="A10" s="19" t="s">
        <v>8</v>
      </c>
      <c r="B10" s="30">
        <f>'Planilha de cálculo'!N10</f>
        <v>6.3083333333333327</v>
      </c>
      <c r="C10" s="23" t="s">
        <v>43</v>
      </c>
    </row>
    <row r="11" spans="1:14" ht="15" thickBot="1" x14ac:dyDescent="0.4">
      <c r="A11" s="13" t="s">
        <v>6</v>
      </c>
      <c r="B11" s="29">
        <f>'Planilha de cálculo'!N11</f>
        <v>6.2583333333333337</v>
      </c>
      <c r="C11" s="17" t="s">
        <v>44</v>
      </c>
    </row>
    <row r="12" spans="1:14" ht="15" thickBot="1" x14ac:dyDescent="0.4">
      <c r="A12" s="19" t="s">
        <v>3</v>
      </c>
      <c r="B12" s="30">
        <f>'Planilha de cálculo'!N17</f>
        <v>6.21</v>
      </c>
      <c r="C12" s="23" t="s">
        <v>45</v>
      </c>
    </row>
    <row r="13" spans="1:14" ht="15" thickBot="1" x14ac:dyDescent="0.4">
      <c r="A13" s="13" t="s">
        <v>5</v>
      </c>
      <c r="B13" s="29">
        <f>'Planilha de cálculo'!N15</f>
        <v>5.96</v>
      </c>
      <c r="C13" s="17" t="s">
        <v>46</v>
      </c>
    </row>
    <row r="14" spans="1:14" ht="15" thickBot="1" x14ac:dyDescent="0.4">
      <c r="A14" s="19" t="s">
        <v>4</v>
      </c>
      <c r="B14" s="30">
        <f>'Planilha de cálculo'!N18</f>
        <v>5.16</v>
      </c>
      <c r="C14" s="23" t="s">
        <v>47</v>
      </c>
    </row>
    <row r="15" spans="1:14" ht="15" thickBot="1" x14ac:dyDescent="0.4">
      <c r="A15" s="13" t="s">
        <v>7</v>
      </c>
      <c r="B15" s="29">
        <f>'Planilha de cálculo'!N9</f>
        <v>5.0583333333333336</v>
      </c>
      <c r="C15" s="17" t="s">
        <v>48</v>
      </c>
    </row>
    <row r="16" spans="1:14" ht="15" thickBot="1" x14ac:dyDescent="0.4">
      <c r="A16" s="19" t="s">
        <v>1</v>
      </c>
      <c r="B16" s="30">
        <f>'Planilha de cálculo'!N13</f>
        <v>4.8083333333333336</v>
      </c>
      <c r="C16" s="23" t="s">
        <v>49</v>
      </c>
    </row>
    <row r="17" spans="1:3" ht="15" thickBot="1" x14ac:dyDescent="0.4">
      <c r="A17" s="13" t="s">
        <v>10</v>
      </c>
      <c r="B17" s="29">
        <f>'Planilha de cálculo'!N14</f>
        <v>4.375</v>
      </c>
      <c r="C17" s="17" t="s">
        <v>50</v>
      </c>
    </row>
    <row r="18" spans="1:3" ht="15" thickBot="1" x14ac:dyDescent="0.4">
      <c r="A18" s="19" t="s">
        <v>2</v>
      </c>
      <c r="B18" s="30">
        <f>'Planilha de cálculo'!N16</f>
        <v>2.56</v>
      </c>
      <c r="C18" s="23" t="s">
        <v>51</v>
      </c>
    </row>
    <row r="19" spans="1:3" s="27" customFormat="1" x14ac:dyDescent="0.35">
      <c r="B19" s="25"/>
      <c r="C19" s="25"/>
    </row>
    <row r="20" spans="1:3" s="27" customFormat="1" x14ac:dyDescent="0.35">
      <c r="B20" s="25"/>
    </row>
    <row r="21" spans="1:3" s="27" customFormat="1" x14ac:dyDescent="0.35">
      <c r="A21" s="28" t="s">
        <v>41</v>
      </c>
      <c r="B21" s="25"/>
    </row>
    <row r="22" spans="1:3" s="27" customFormat="1" x14ac:dyDescent="0.35">
      <c r="B22" s="25"/>
    </row>
    <row r="23" spans="1:3" s="27" customFormat="1" x14ac:dyDescent="0.35">
      <c r="B23" s="25"/>
    </row>
    <row r="24" spans="1:3" s="27" customFormat="1" x14ac:dyDescent="0.35">
      <c r="B24" s="25"/>
    </row>
    <row r="25" spans="1:3" s="27" customFormat="1" x14ac:dyDescent="0.35">
      <c r="B25" s="25"/>
    </row>
    <row r="26" spans="1:3" s="27" customFormat="1" x14ac:dyDescent="0.35">
      <c r="B26" s="25"/>
    </row>
    <row r="27" spans="1:3" s="27" customFormat="1" x14ac:dyDescent="0.35">
      <c r="B27" s="25"/>
    </row>
    <row r="28" spans="1:3" s="27" customFormat="1" x14ac:dyDescent="0.35">
      <c r="B28" s="25"/>
    </row>
    <row r="29" spans="1:3" s="27" customFormat="1" x14ac:dyDescent="0.35">
      <c r="B29" s="25"/>
    </row>
    <row r="30" spans="1:3" s="27" customFormat="1" x14ac:dyDescent="0.35">
      <c r="B30" s="25"/>
    </row>
    <row r="31" spans="1:3" s="27" customFormat="1" x14ac:dyDescent="0.35">
      <c r="B31" s="25"/>
    </row>
    <row r="32" spans="1:3" s="27" customFormat="1" x14ac:dyDescent="0.35">
      <c r="B32" s="25"/>
    </row>
    <row r="33" spans="2:2" s="27" customFormat="1" x14ac:dyDescent="0.35">
      <c r="B33" s="25"/>
    </row>
    <row r="34" spans="2:2" s="27" customFormat="1" x14ac:dyDescent="0.35">
      <c r="B34" s="25"/>
    </row>
    <row r="35" spans="2:2" s="27" customFormat="1" x14ac:dyDescent="0.35">
      <c r="B35" s="25"/>
    </row>
    <row r="36" spans="2:2" s="27" customFormat="1" x14ac:dyDescent="0.35">
      <c r="B36" s="25"/>
    </row>
    <row r="37" spans="2:2" s="27" customFormat="1" x14ac:dyDescent="0.35">
      <c r="B37" s="25"/>
    </row>
    <row r="38" spans="2:2" s="27" customFormat="1" x14ac:dyDescent="0.35">
      <c r="B38" s="25"/>
    </row>
    <row r="39" spans="2:2" s="27" customFormat="1" x14ac:dyDescent="0.35">
      <c r="B39" s="25"/>
    </row>
    <row r="40" spans="2:2" s="27" customFormat="1" x14ac:dyDescent="0.35">
      <c r="B40" s="25"/>
    </row>
    <row r="41" spans="2:2" s="27" customFormat="1" x14ac:dyDescent="0.35">
      <c r="B41" s="25"/>
    </row>
    <row r="42" spans="2:2" s="27" customFormat="1" x14ac:dyDescent="0.35">
      <c r="B42" s="25"/>
    </row>
    <row r="43" spans="2:2" s="27" customFormat="1" x14ac:dyDescent="0.35">
      <c r="B43" s="25"/>
    </row>
    <row r="44" spans="2:2" s="27" customFormat="1" x14ac:dyDescent="0.35">
      <c r="B44" s="25"/>
    </row>
    <row r="45" spans="2:2" s="27" customFormat="1" x14ac:dyDescent="0.35">
      <c r="B45" s="25"/>
    </row>
    <row r="46" spans="2:2" s="27" customFormat="1" x14ac:dyDescent="0.35">
      <c r="B46" s="25"/>
    </row>
    <row r="47" spans="2:2" s="27" customFormat="1" x14ac:dyDescent="0.35">
      <c r="B47" s="25"/>
    </row>
    <row r="48" spans="2:2" s="27" customFormat="1" x14ac:dyDescent="0.35">
      <c r="B48" s="25"/>
    </row>
    <row r="49" spans="2:2" s="27" customFormat="1" x14ac:dyDescent="0.35">
      <c r="B49" s="25"/>
    </row>
    <row r="50" spans="2:2" s="27" customFormat="1" x14ac:dyDescent="0.35">
      <c r="B50" s="25"/>
    </row>
    <row r="51" spans="2:2" s="27" customFormat="1" x14ac:dyDescent="0.35">
      <c r="B51" s="25"/>
    </row>
    <row r="52" spans="2:2" s="27" customFormat="1" x14ac:dyDescent="0.35">
      <c r="B52" s="25"/>
    </row>
    <row r="53" spans="2:2" s="27" customFormat="1" x14ac:dyDescent="0.35">
      <c r="B53" s="25"/>
    </row>
    <row r="54" spans="2:2" s="27" customFormat="1" x14ac:dyDescent="0.35">
      <c r="B54" s="25"/>
    </row>
    <row r="55" spans="2:2" s="27" customFormat="1" x14ac:dyDescent="0.35">
      <c r="B55" s="25"/>
    </row>
    <row r="56" spans="2:2" s="27" customFormat="1" x14ac:dyDescent="0.35">
      <c r="B56" s="25"/>
    </row>
    <row r="57" spans="2:2" s="27" customFormat="1" x14ac:dyDescent="0.35">
      <c r="B57" s="25"/>
    </row>
    <row r="58" spans="2:2" s="27" customFormat="1" x14ac:dyDescent="0.35">
      <c r="B58" s="25"/>
    </row>
    <row r="59" spans="2:2" s="27" customFormat="1" x14ac:dyDescent="0.35">
      <c r="B59" s="25"/>
    </row>
    <row r="60" spans="2:2" s="27" customFormat="1" x14ac:dyDescent="0.35">
      <c r="B60" s="25"/>
    </row>
    <row r="61" spans="2:2" s="27" customFormat="1" x14ac:dyDescent="0.35">
      <c r="B61" s="25"/>
    </row>
    <row r="62" spans="2:2" s="27" customFormat="1" x14ac:dyDescent="0.35">
      <c r="B62" s="25"/>
    </row>
    <row r="63" spans="2:2" s="27" customFormat="1" x14ac:dyDescent="0.35">
      <c r="B63" s="25"/>
    </row>
    <row r="64" spans="2:2" s="27" customFormat="1" x14ac:dyDescent="0.35">
      <c r="B64" s="25"/>
    </row>
    <row r="65" spans="2:2" s="27" customFormat="1" x14ac:dyDescent="0.35">
      <c r="B65" s="25"/>
    </row>
    <row r="66" spans="2:2" s="27" customFormat="1" x14ac:dyDescent="0.35">
      <c r="B66" s="25"/>
    </row>
    <row r="67" spans="2:2" s="27" customFormat="1" x14ac:dyDescent="0.35">
      <c r="B67" s="25"/>
    </row>
    <row r="68" spans="2:2" s="27" customFormat="1" x14ac:dyDescent="0.35">
      <c r="B68" s="25"/>
    </row>
    <row r="69" spans="2:2" s="27" customFormat="1" x14ac:dyDescent="0.35">
      <c r="B69" s="25"/>
    </row>
    <row r="70" spans="2:2" s="27" customFormat="1" x14ac:dyDescent="0.35">
      <c r="B70" s="25"/>
    </row>
    <row r="71" spans="2:2" s="27" customFormat="1" x14ac:dyDescent="0.35">
      <c r="B71" s="25"/>
    </row>
    <row r="72" spans="2:2" s="27" customFormat="1" x14ac:dyDescent="0.35">
      <c r="B72" s="25"/>
    </row>
    <row r="73" spans="2:2" s="27" customFormat="1" x14ac:dyDescent="0.35">
      <c r="B73" s="25"/>
    </row>
    <row r="74" spans="2:2" s="27" customFormat="1" x14ac:dyDescent="0.35">
      <c r="B74" s="25"/>
    </row>
    <row r="75" spans="2:2" s="27" customFormat="1" x14ac:dyDescent="0.35">
      <c r="B75" s="25"/>
    </row>
    <row r="76" spans="2:2" s="27" customFormat="1" x14ac:dyDescent="0.35">
      <c r="B76" s="25"/>
    </row>
    <row r="77" spans="2:2" s="27" customFormat="1" x14ac:dyDescent="0.35">
      <c r="B77" s="25"/>
    </row>
    <row r="78" spans="2:2" s="27" customFormat="1" x14ac:dyDescent="0.35">
      <c r="B78" s="25"/>
    </row>
    <row r="79" spans="2:2" s="27" customFormat="1" x14ac:dyDescent="0.35">
      <c r="B79" s="25"/>
    </row>
    <row r="80" spans="2:2" s="27" customFormat="1" x14ac:dyDescent="0.35">
      <c r="B80" s="25"/>
    </row>
    <row r="81" spans="2:2" s="27" customFormat="1" x14ac:dyDescent="0.35">
      <c r="B81" s="25"/>
    </row>
    <row r="82" spans="2:2" s="27" customFormat="1" x14ac:dyDescent="0.35">
      <c r="B82" s="25"/>
    </row>
    <row r="83" spans="2:2" s="27" customFormat="1" x14ac:dyDescent="0.35">
      <c r="B83" s="25"/>
    </row>
    <row r="84" spans="2:2" s="27" customFormat="1" x14ac:dyDescent="0.35">
      <c r="B84" s="25"/>
    </row>
    <row r="85" spans="2:2" s="27" customFormat="1" x14ac:dyDescent="0.35">
      <c r="B85" s="25"/>
    </row>
    <row r="86" spans="2:2" s="27" customFormat="1" x14ac:dyDescent="0.35">
      <c r="B86" s="25"/>
    </row>
    <row r="87" spans="2:2" s="27" customFormat="1" x14ac:dyDescent="0.35">
      <c r="B87" s="25"/>
    </row>
    <row r="88" spans="2:2" s="27" customFormat="1" x14ac:dyDescent="0.35">
      <c r="B88" s="25"/>
    </row>
    <row r="89" spans="2:2" s="27" customFormat="1" x14ac:dyDescent="0.35">
      <c r="B89" s="25"/>
    </row>
    <row r="90" spans="2:2" s="27" customFormat="1" x14ac:dyDescent="0.35">
      <c r="B90" s="25"/>
    </row>
    <row r="91" spans="2:2" s="27" customFormat="1" x14ac:dyDescent="0.35">
      <c r="B91" s="25"/>
    </row>
    <row r="92" spans="2:2" s="27" customFormat="1" x14ac:dyDescent="0.35">
      <c r="B92" s="25"/>
    </row>
    <row r="93" spans="2:2" s="27" customFormat="1" x14ac:dyDescent="0.35">
      <c r="B93" s="25"/>
    </row>
    <row r="94" spans="2:2" s="27" customFormat="1" x14ac:dyDescent="0.35">
      <c r="B94" s="25"/>
    </row>
    <row r="95" spans="2:2" s="27" customFormat="1" x14ac:dyDescent="0.35">
      <c r="B95" s="25"/>
    </row>
    <row r="96" spans="2:2" s="27" customFormat="1" x14ac:dyDescent="0.35">
      <c r="B96" s="25"/>
    </row>
    <row r="97" spans="2:2" s="27" customFormat="1" x14ac:dyDescent="0.35">
      <c r="B97" s="25"/>
    </row>
    <row r="98" spans="2:2" s="27" customFormat="1" x14ac:dyDescent="0.35">
      <c r="B98" s="25"/>
    </row>
    <row r="99" spans="2:2" s="27" customFormat="1" x14ac:dyDescent="0.35">
      <c r="B99" s="25"/>
    </row>
    <row r="100" spans="2:2" s="27" customFormat="1" x14ac:dyDescent="0.35">
      <c r="B100" s="25"/>
    </row>
    <row r="101" spans="2:2" s="27" customFormat="1" x14ac:dyDescent="0.35">
      <c r="B101" s="25"/>
    </row>
    <row r="102" spans="2:2" s="27" customFormat="1" x14ac:dyDescent="0.35">
      <c r="B102" s="25"/>
    </row>
    <row r="103" spans="2:2" s="27" customFormat="1" x14ac:dyDescent="0.35">
      <c r="B103" s="25"/>
    </row>
    <row r="104" spans="2:2" s="27" customFormat="1" x14ac:dyDescent="0.35">
      <c r="B104" s="25"/>
    </row>
    <row r="105" spans="2:2" s="27" customFormat="1" x14ac:dyDescent="0.35">
      <c r="B105" s="25"/>
    </row>
    <row r="106" spans="2:2" s="27" customFormat="1" x14ac:dyDescent="0.35">
      <c r="B106" s="25"/>
    </row>
    <row r="107" spans="2:2" s="27" customFormat="1" x14ac:dyDescent="0.35">
      <c r="B107" s="25"/>
    </row>
    <row r="108" spans="2:2" s="27" customFormat="1" x14ac:dyDescent="0.35">
      <c r="B108" s="25"/>
    </row>
    <row r="109" spans="2:2" s="27" customFormat="1" x14ac:dyDescent="0.35">
      <c r="B109" s="25"/>
    </row>
    <row r="110" spans="2:2" s="27" customFormat="1" x14ac:dyDescent="0.35">
      <c r="B110" s="25"/>
    </row>
    <row r="111" spans="2:2" s="27" customFormat="1" x14ac:dyDescent="0.35">
      <c r="B111" s="25"/>
    </row>
    <row r="112" spans="2:2" s="27" customFormat="1" x14ac:dyDescent="0.35">
      <c r="B112" s="25"/>
    </row>
    <row r="113" spans="2:2" s="27" customFormat="1" x14ac:dyDescent="0.35">
      <c r="B113" s="25"/>
    </row>
    <row r="114" spans="2:2" s="27" customFormat="1" x14ac:dyDescent="0.35">
      <c r="B114" s="25"/>
    </row>
    <row r="115" spans="2:2" s="27" customFormat="1" x14ac:dyDescent="0.35">
      <c r="B115" s="25"/>
    </row>
    <row r="116" spans="2:2" s="27" customFormat="1" x14ac:dyDescent="0.35">
      <c r="B116" s="25"/>
    </row>
    <row r="117" spans="2:2" s="27" customFormat="1" x14ac:dyDescent="0.35">
      <c r="B117" s="25"/>
    </row>
    <row r="118" spans="2:2" s="27" customFormat="1" x14ac:dyDescent="0.35">
      <c r="B118" s="25"/>
    </row>
    <row r="119" spans="2:2" s="27" customFormat="1" x14ac:dyDescent="0.35">
      <c r="B119" s="25"/>
    </row>
    <row r="120" spans="2:2" s="27" customFormat="1" x14ac:dyDescent="0.35">
      <c r="B120" s="25"/>
    </row>
    <row r="121" spans="2:2" s="27" customFormat="1" x14ac:dyDescent="0.35">
      <c r="B121" s="25"/>
    </row>
    <row r="122" spans="2:2" s="27" customFormat="1" x14ac:dyDescent="0.35">
      <c r="B122" s="25"/>
    </row>
    <row r="123" spans="2:2" s="27" customFormat="1" x14ac:dyDescent="0.35">
      <c r="B123" s="25"/>
    </row>
    <row r="124" spans="2:2" s="27" customFormat="1" x14ac:dyDescent="0.35">
      <c r="B124" s="25"/>
    </row>
    <row r="125" spans="2:2" s="27" customFormat="1" x14ac:dyDescent="0.35">
      <c r="B125" s="25"/>
    </row>
    <row r="126" spans="2:2" s="27" customFormat="1" x14ac:dyDescent="0.35">
      <c r="B126" s="25"/>
    </row>
    <row r="127" spans="2:2" s="27" customFormat="1" x14ac:dyDescent="0.35">
      <c r="B127" s="25"/>
    </row>
    <row r="128" spans="2:2" s="27" customFormat="1" x14ac:dyDescent="0.35">
      <c r="B128" s="25"/>
    </row>
    <row r="129" spans="2:2" s="27" customFormat="1" x14ac:dyDescent="0.35">
      <c r="B129" s="25"/>
    </row>
    <row r="130" spans="2:2" s="27" customFormat="1" x14ac:dyDescent="0.35">
      <c r="B130" s="25"/>
    </row>
    <row r="131" spans="2:2" s="27" customFormat="1" x14ac:dyDescent="0.35">
      <c r="B131" s="25"/>
    </row>
    <row r="132" spans="2:2" s="27" customFormat="1" x14ac:dyDescent="0.35">
      <c r="B132" s="25"/>
    </row>
    <row r="133" spans="2:2" s="27" customFormat="1" x14ac:dyDescent="0.35">
      <c r="B133" s="25"/>
    </row>
    <row r="134" spans="2:2" s="27" customFormat="1" x14ac:dyDescent="0.35">
      <c r="B134" s="25"/>
    </row>
    <row r="135" spans="2:2" s="27" customFormat="1" x14ac:dyDescent="0.35">
      <c r="B135" s="25"/>
    </row>
    <row r="136" spans="2:2" s="27" customFormat="1" x14ac:dyDescent="0.35">
      <c r="B136" s="25"/>
    </row>
    <row r="137" spans="2:2" s="27" customFormat="1" x14ac:dyDescent="0.35">
      <c r="B137" s="25"/>
    </row>
    <row r="138" spans="2:2" s="27" customFormat="1" x14ac:dyDescent="0.35">
      <c r="B138" s="25"/>
    </row>
    <row r="139" spans="2:2" s="27" customFormat="1" x14ac:dyDescent="0.35">
      <c r="B139" s="25"/>
    </row>
    <row r="140" spans="2:2" s="27" customFormat="1" x14ac:dyDescent="0.35">
      <c r="B140" s="25"/>
    </row>
    <row r="141" spans="2:2" s="27" customFormat="1" x14ac:dyDescent="0.35">
      <c r="B141" s="25"/>
    </row>
    <row r="142" spans="2:2" s="27" customFormat="1" x14ac:dyDescent="0.35">
      <c r="B142" s="25"/>
    </row>
    <row r="143" spans="2:2" s="27" customFormat="1" x14ac:dyDescent="0.35">
      <c r="B143" s="25"/>
    </row>
    <row r="144" spans="2:2" s="27" customFormat="1" x14ac:dyDescent="0.35">
      <c r="B144" s="25"/>
    </row>
    <row r="145" spans="2:2" s="27" customFormat="1" x14ac:dyDescent="0.35">
      <c r="B145" s="25"/>
    </row>
    <row r="146" spans="2:2" s="27" customFormat="1" x14ac:dyDescent="0.35">
      <c r="B146" s="25"/>
    </row>
    <row r="147" spans="2:2" s="27" customFormat="1" x14ac:dyDescent="0.35">
      <c r="B147" s="25"/>
    </row>
    <row r="148" spans="2:2" s="27" customFormat="1" x14ac:dyDescent="0.35">
      <c r="B148" s="25"/>
    </row>
    <row r="149" spans="2:2" s="27" customFormat="1" x14ac:dyDescent="0.35">
      <c r="B149" s="25"/>
    </row>
    <row r="150" spans="2:2" s="27" customFormat="1" x14ac:dyDescent="0.35">
      <c r="B150" s="25"/>
    </row>
    <row r="151" spans="2:2" s="27" customFormat="1" x14ac:dyDescent="0.35">
      <c r="B151" s="25"/>
    </row>
    <row r="152" spans="2:2" s="27" customFormat="1" x14ac:dyDescent="0.35">
      <c r="B152" s="25"/>
    </row>
    <row r="153" spans="2:2" s="27" customFormat="1" x14ac:dyDescent="0.35">
      <c r="B153" s="25"/>
    </row>
    <row r="154" spans="2:2" s="27" customFormat="1" x14ac:dyDescent="0.35">
      <c r="B154" s="25"/>
    </row>
    <row r="155" spans="2:2" s="27" customFormat="1" x14ac:dyDescent="0.35">
      <c r="B155" s="25"/>
    </row>
    <row r="156" spans="2:2" s="27" customFormat="1" x14ac:dyDescent="0.35">
      <c r="B156" s="25"/>
    </row>
    <row r="157" spans="2:2" s="27" customFormat="1" x14ac:dyDescent="0.35">
      <c r="B157" s="25"/>
    </row>
    <row r="158" spans="2:2" s="27" customFormat="1" x14ac:dyDescent="0.35">
      <c r="B158" s="25"/>
    </row>
    <row r="159" spans="2:2" s="27" customFormat="1" x14ac:dyDescent="0.35">
      <c r="B159" s="25"/>
    </row>
    <row r="160" spans="2:2" s="27" customFormat="1" x14ac:dyDescent="0.35">
      <c r="B160" s="25"/>
    </row>
    <row r="161" spans="2:2" s="27" customFormat="1" x14ac:dyDescent="0.35">
      <c r="B161" s="25"/>
    </row>
    <row r="162" spans="2:2" s="27" customFormat="1" x14ac:dyDescent="0.35">
      <c r="B162" s="25"/>
    </row>
    <row r="163" spans="2:2" s="27" customFormat="1" x14ac:dyDescent="0.35">
      <c r="B163" s="25"/>
    </row>
    <row r="164" spans="2:2" s="27" customFormat="1" x14ac:dyDescent="0.35">
      <c r="B164" s="25"/>
    </row>
    <row r="165" spans="2:2" s="27" customFormat="1" x14ac:dyDescent="0.35">
      <c r="B165" s="25"/>
    </row>
    <row r="166" spans="2:2" s="27" customFormat="1" x14ac:dyDescent="0.35">
      <c r="B166" s="25"/>
    </row>
    <row r="167" spans="2:2" s="27" customFormat="1" x14ac:dyDescent="0.35">
      <c r="B167" s="25"/>
    </row>
    <row r="168" spans="2:2" s="27" customFormat="1" x14ac:dyDescent="0.35">
      <c r="B168" s="25"/>
    </row>
    <row r="169" spans="2:2" s="27" customFormat="1" x14ac:dyDescent="0.35">
      <c r="B169" s="25"/>
    </row>
    <row r="170" spans="2:2" s="27" customFormat="1" x14ac:dyDescent="0.35">
      <c r="B170" s="25"/>
    </row>
    <row r="171" spans="2:2" s="27" customFormat="1" x14ac:dyDescent="0.35">
      <c r="B171" s="25"/>
    </row>
    <row r="172" spans="2:2" s="27" customFormat="1" x14ac:dyDescent="0.35">
      <c r="B172" s="25"/>
    </row>
    <row r="173" spans="2:2" s="27" customFormat="1" x14ac:dyDescent="0.35">
      <c r="B173" s="25"/>
    </row>
    <row r="174" spans="2:2" s="27" customFormat="1" x14ac:dyDescent="0.35">
      <c r="B174" s="25"/>
    </row>
    <row r="175" spans="2:2" s="27" customFormat="1" x14ac:dyDescent="0.35">
      <c r="B175" s="25"/>
    </row>
    <row r="176" spans="2:2" s="27" customFormat="1" x14ac:dyDescent="0.35">
      <c r="B176" s="25"/>
    </row>
    <row r="177" spans="2:2" s="27" customFormat="1" x14ac:dyDescent="0.35">
      <c r="B177" s="25"/>
    </row>
    <row r="178" spans="2:2" s="27" customFormat="1" x14ac:dyDescent="0.35">
      <c r="B178" s="25"/>
    </row>
    <row r="179" spans="2:2" s="27" customFormat="1" x14ac:dyDescent="0.35">
      <c r="B179" s="25"/>
    </row>
    <row r="180" spans="2:2" s="27" customFormat="1" x14ac:dyDescent="0.35">
      <c r="B180" s="25"/>
    </row>
    <row r="181" spans="2:2" s="27" customFormat="1" x14ac:dyDescent="0.35">
      <c r="B181" s="25"/>
    </row>
    <row r="182" spans="2:2" s="27" customFormat="1" x14ac:dyDescent="0.35">
      <c r="B182" s="25"/>
    </row>
    <row r="183" spans="2:2" s="27" customFormat="1" x14ac:dyDescent="0.35">
      <c r="B183" s="25"/>
    </row>
    <row r="184" spans="2:2" s="27" customFormat="1" x14ac:dyDescent="0.35">
      <c r="B184" s="25"/>
    </row>
    <row r="185" spans="2:2" s="27" customFormat="1" x14ac:dyDescent="0.35">
      <c r="B185" s="25"/>
    </row>
    <row r="186" spans="2:2" s="27" customFormat="1" x14ac:dyDescent="0.35">
      <c r="B186" s="25"/>
    </row>
    <row r="187" spans="2:2" s="27" customFormat="1" x14ac:dyDescent="0.35">
      <c r="B187" s="25"/>
    </row>
    <row r="188" spans="2:2" s="27" customFormat="1" x14ac:dyDescent="0.35">
      <c r="B188" s="25"/>
    </row>
    <row r="189" spans="2:2" s="27" customFormat="1" x14ac:dyDescent="0.35">
      <c r="B189" s="25"/>
    </row>
    <row r="190" spans="2:2" s="27" customFormat="1" x14ac:dyDescent="0.35">
      <c r="B190" s="25"/>
    </row>
    <row r="191" spans="2:2" s="27" customFormat="1" x14ac:dyDescent="0.35">
      <c r="B191" s="25"/>
    </row>
    <row r="192" spans="2:2" s="27" customFormat="1" x14ac:dyDescent="0.35">
      <c r="B192" s="25"/>
    </row>
    <row r="193" spans="2:2" s="27" customFormat="1" x14ac:dyDescent="0.35">
      <c r="B193" s="25"/>
    </row>
    <row r="194" spans="2:2" s="27" customFormat="1" x14ac:dyDescent="0.35">
      <c r="B194" s="25"/>
    </row>
    <row r="195" spans="2:2" s="27" customFormat="1" x14ac:dyDescent="0.35">
      <c r="B195" s="25"/>
    </row>
    <row r="196" spans="2:2" s="27" customFormat="1" x14ac:dyDescent="0.35">
      <c r="B196" s="25"/>
    </row>
    <row r="197" spans="2:2" s="27" customFormat="1" x14ac:dyDescent="0.35">
      <c r="B197" s="25"/>
    </row>
    <row r="198" spans="2:2" s="27" customFormat="1" x14ac:dyDescent="0.35">
      <c r="B198" s="25"/>
    </row>
    <row r="199" spans="2:2" s="27" customFormat="1" x14ac:dyDescent="0.35">
      <c r="B199" s="25"/>
    </row>
    <row r="200" spans="2:2" s="27" customFormat="1" x14ac:dyDescent="0.35">
      <c r="B200" s="25"/>
    </row>
    <row r="201" spans="2:2" s="27" customFormat="1" x14ac:dyDescent="0.35">
      <c r="B201" s="25"/>
    </row>
    <row r="202" spans="2:2" s="27" customFormat="1" x14ac:dyDescent="0.35">
      <c r="B202" s="25"/>
    </row>
    <row r="203" spans="2:2" s="27" customFormat="1" x14ac:dyDescent="0.35">
      <c r="B203" s="25"/>
    </row>
    <row r="204" spans="2:2" s="27" customFormat="1" x14ac:dyDescent="0.35">
      <c r="B204" s="25"/>
    </row>
    <row r="205" spans="2:2" s="27" customFormat="1" x14ac:dyDescent="0.35">
      <c r="B205" s="25"/>
    </row>
    <row r="206" spans="2:2" s="27" customFormat="1" x14ac:dyDescent="0.35">
      <c r="B206" s="25"/>
    </row>
    <row r="207" spans="2:2" s="27" customFormat="1" x14ac:dyDescent="0.35">
      <c r="B207" s="25"/>
    </row>
    <row r="208" spans="2:2" s="27" customFormat="1" x14ac:dyDescent="0.35">
      <c r="B208" s="25"/>
    </row>
    <row r="209" spans="2:2" s="27" customFormat="1" x14ac:dyDescent="0.35">
      <c r="B209" s="25"/>
    </row>
    <row r="210" spans="2:2" s="27" customFormat="1" x14ac:dyDescent="0.35">
      <c r="B210" s="25"/>
    </row>
    <row r="211" spans="2:2" s="27" customFormat="1" x14ac:dyDescent="0.35">
      <c r="B211" s="25"/>
    </row>
    <row r="212" spans="2:2" s="27" customFormat="1" x14ac:dyDescent="0.35">
      <c r="B212" s="25"/>
    </row>
    <row r="213" spans="2:2" s="27" customFormat="1" x14ac:dyDescent="0.35">
      <c r="B213" s="25"/>
    </row>
    <row r="214" spans="2:2" s="27" customFormat="1" x14ac:dyDescent="0.35">
      <c r="B214" s="25"/>
    </row>
    <row r="215" spans="2:2" s="27" customFormat="1" x14ac:dyDescent="0.35">
      <c r="B215" s="25"/>
    </row>
    <row r="216" spans="2:2" s="27" customFormat="1" x14ac:dyDescent="0.35">
      <c r="B216" s="25"/>
    </row>
    <row r="217" spans="2:2" s="27" customFormat="1" x14ac:dyDescent="0.35">
      <c r="B217" s="25"/>
    </row>
    <row r="218" spans="2:2" s="27" customFormat="1" x14ac:dyDescent="0.35">
      <c r="B218" s="25"/>
    </row>
    <row r="219" spans="2:2" s="27" customFormat="1" x14ac:dyDescent="0.35">
      <c r="B219" s="25"/>
    </row>
    <row r="220" spans="2:2" s="27" customFormat="1" x14ac:dyDescent="0.35">
      <c r="B220" s="25"/>
    </row>
    <row r="221" spans="2:2" s="27" customFormat="1" x14ac:dyDescent="0.35">
      <c r="B221" s="25"/>
    </row>
    <row r="222" spans="2:2" s="27" customFormat="1" x14ac:dyDescent="0.35">
      <c r="B222" s="25"/>
    </row>
    <row r="223" spans="2:2" s="27" customFormat="1" x14ac:dyDescent="0.35">
      <c r="B223" s="25"/>
    </row>
    <row r="224" spans="2:2" s="27" customFormat="1" x14ac:dyDescent="0.35">
      <c r="B224" s="25"/>
    </row>
    <row r="225" spans="2:2" s="27" customFormat="1" x14ac:dyDescent="0.35">
      <c r="B225" s="25"/>
    </row>
    <row r="226" spans="2:2" s="27" customFormat="1" x14ac:dyDescent="0.35">
      <c r="B226" s="25"/>
    </row>
    <row r="227" spans="2:2" s="27" customFormat="1" x14ac:dyDescent="0.35">
      <c r="B227" s="25"/>
    </row>
    <row r="228" spans="2:2" s="27" customFormat="1" x14ac:dyDescent="0.35">
      <c r="B228" s="25"/>
    </row>
    <row r="229" spans="2:2" s="27" customFormat="1" x14ac:dyDescent="0.35">
      <c r="B229" s="25"/>
    </row>
    <row r="230" spans="2:2" s="27" customFormat="1" x14ac:dyDescent="0.35">
      <c r="B230" s="25"/>
    </row>
  </sheetData>
  <sheetProtection algorithmName="SHA-512" hashValue="XkCP99VEPO0ULaKBjQd9p5OQTTm7iXSbgBmgMx2/6Za5Y5Gn4pfLO4zZVkn4yhu7YsfrOxhjTQKApWrW/SwMfQ==" saltValue="ytlVzEPGHW2g/i0Wu2b/pA==" spinCount="100000" sheet="1" objects="1" scenarios="1"/>
  <sortState xmlns:xlrd2="http://schemas.microsoft.com/office/spreadsheetml/2017/richdata2" ref="A9:C18">
    <sortCondition descending="1" ref="B9:B18"/>
  </sortState>
  <mergeCells count="6">
    <mergeCell ref="A1:N1"/>
    <mergeCell ref="A2:N2"/>
    <mergeCell ref="A3:N3"/>
    <mergeCell ref="A4:N4"/>
    <mergeCell ref="A5:N5"/>
    <mergeCell ref="A7:N7"/>
  </mergeCells>
  <phoneticPr fontId="2" type="noConversion"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 de cálculo</vt:lpstr>
      <vt:lpstr>Score-Critério 3 (SIGAA_SCBA)</vt:lpstr>
      <vt:lpstr>Resultado Final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AD_DOC</dc:creator>
  <cp:lastModifiedBy>AD_DOC</cp:lastModifiedBy>
  <dcterms:created xsi:type="dcterms:W3CDTF">2023-05-01T11:13:02Z</dcterms:created>
  <dcterms:modified xsi:type="dcterms:W3CDTF">2023-05-01T12:38:07Z</dcterms:modified>
</cp:coreProperties>
</file>